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6" windowWidth="19176" windowHeight="9132" activeTab="1"/>
  </bookViews>
  <sheets>
    <sheet name="abc_clio 2015 (76筆93冊)" sheetId="1" r:id="rId1"/>
    <sheet name="續增29筆30冊" sheetId="2" r:id="rId2"/>
    <sheet name="工作表3" sheetId="3" r:id="rId3"/>
  </sheets>
  <definedNames/>
  <calcPr calcId="145621"/>
</workbook>
</file>

<file path=xl/sharedStrings.xml><?xml version="1.0" encoding="utf-8"?>
<sst xmlns="http://schemas.openxmlformats.org/spreadsheetml/2006/main" count="640" uniqueCount="380">
  <si>
    <t>序號</t>
  </si>
  <si>
    <t>主題</t>
  </si>
  <si>
    <t>次主題</t>
  </si>
  <si>
    <t>電子書13碼ISBN</t>
  </si>
  <si>
    <t>紙本ISBN</t>
  </si>
  <si>
    <t>題名</t>
  </si>
  <si>
    <t>冊數</t>
  </si>
  <si>
    <t>版次</t>
  </si>
  <si>
    <t>作者</t>
  </si>
  <si>
    <t>出版者</t>
  </si>
  <si>
    <t>出版年</t>
  </si>
  <si>
    <t xml:space="preserve"> URL</t>
  </si>
  <si>
    <t>Arts &amp; Humanities &amp; Social Science</t>
  </si>
  <si>
    <t>Popular Culture: Icons and Celebrities</t>
  </si>
  <si>
    <t>100 Entertainers Who Changed America: An Encyclopedia of Pop Culture Luminaries</t>
  </si>
  <si>
    <t>Sickels, Robert C.</t>
  </si>
  <si>
    <t>Greenwood</t>
  </si>
  <si>
    <t>Security Studies: Terrorism</t>
  </si>
  <si>
    <t>17N's Philosophy of Terror: An Analysis of the 17 November Revolutionary Organization</t>
  </si>
  <si>
    <t>Lekea, Ioanna K.</t>
  </si>
  <si>
    <t>Praeger</t>
  </si>
  <si>
    <t>American History: 1860-1900 - War and Unification</t>
  </si>
  <si>
    <t>1864 Franklin-Nashville Campaign, The: The Finishing Stroke</t>
  </si>
  <si>
    <t>Smith, Michael Thomas</t>
  </si>
  <si>
    <t>Politics, Law, and Government: Human Rights &amp; Civil Liberties</t>
  </si>
  <si>
    <t>A Biographical Encyclopedia of Contemporary Genocide: Portraits of Evil and Good</t>
  </si>
  <si>
    <t>Bartrop, Paul R.</t>
  </si>
  <si>
    <t>ABC-CLIO</t>
  </si>
  <si>
    <t>Economics: Economic History</t>
  </si>
  <si>
    <t>A Concise History of Economists' Assumptions about Markets: From Adam Smith to Joseph Schumpeter</t>
  </si>
  <si>
    <t>Mitchell, Robert Edward</t>
  </si>
  <si>
    <t>Popular Culture: Popular Culture (General)</t>
  </si>
  <si>
    <t>A History of Evil in Popular Culture: What Hannibal Lecter, Stephen King, and Vampires Reveal about America</t>
  </si>
  <si>
    <t>Packer, Sharon</t>
  </si>
  <si>
    <t>Literature: Literature (General)</t>
  </si>
  <si>
    <t>A Joyous Revolt: Toni Cade Bambara, Writer and Activist</t>
  </si>
  <si>
    <t>Holmes, Linda Janet</t>
  </si>
  <si>
    <t>Military History: Military History (General)</t>
  </si>
  <si>
    <t>A Military History of Japan: From the Age of the Samurai to the 21st Century</t>
  </si>
  <si>
    <t>Kuehn, John T.</t>
  </si>
  <si>
    <t>Current Events and Issues: Environment</t>
  </si>
  <si>
    <t>A Smarter, Greener Grid: Forging Environmental Progress through Smart Energy Policies and Technologies</t>
  </si>
  <si>
    <t>Jones, Kevin B.</t>
  </si>
  <si>
    <t>American History: American History (General)</t>
  </si>
  <si>
    <t>Abolitionist Movement, The: Documents Decoded</t>
  </si>
  <si>
    <t>Cameron, Christopher</t>
  </si>
  <si>
    <t>Race and Ethnicity: African American Studies</t>
  </si>
  <si>
    <t>African American Women's Life Issues Today: Vital Health and Social Matters</t>
  </si>
  <si>
    <t>Collins, Catherine Fisher</t>
  </si>
  <si>
    <t>Science, Technology, and Environment: Science</t>
  </si>
  <si>
    <t>Arguing for Evolution: An Encyclopedia for Understanding Science</t>
  </si>
  <si>
    <t>Cotner, Sehoya</t>
  </si>
  <si>
    <t>Health and Wellness: Health &amp; Wellness (General)</t>
  </si>
  <si>
    <t>A–Z of Death and Dying, The: Social, Medical, and Cultural Aspects</t>
  </si>
  <si>
    <t>Brennan, Michael</t>
  </si>
  <si>
    <t>Library Programs and Services: Reference Tools</t>
  </si>
  <si>
    <t>Basic Business Library, The: Core Resources and Services, Fifth Edition</t>
  </si>
  <si>
    <t>Forte, Eric</t>
  </si>
  <si>
    <t>Libraries Unlimited</t>
  </si>
  <si>
    <t>Battles that Changed History: An Encyclopedia of World Conflict</t>
  </si>
  <si>
    <t>Tucker, Spencer C.</t>
  </si>
  <si>
    <t>Popular Culture: Music &amp; Performing Arts</t>
  </si>
  <si>
    <t>Beatles, The: A Musical Biography</t>
  </si>
  <si>
    <t>Mulligan, Kate Siobhan</t>
  </si>
  <si>
    <t>Religion and Mythology: Theology and Spirituality</t>
  </si>
  <si>
    <t>Between Heaven and Earth: Christian Perspectives on Environmental Protection</t>
  </si>
  <si>
    <t>Dyke, Fred Van</t>
  </si>
  <si>
    <t>Science, Technology, and Environment: Technology</t>
  </si>
  <si>
    <t>Beyond the Age of Oil: The Myths, Realities, and Future of Fossil Fuels and Their Alternatives</t>
  </si>
  <si>
    <t>Maugeri, Leonardo</t>
  </si>
  <si>
    <t>Library Programs and Services: Information Literacy, Inquiry, and Student Research</t>
  </si>
  <si>
    <t>Big6, Large and in Charge: Project-Based Information Literacy Lessons for Grades 3-6</t>
  </si>
  <si>
    <t>DuPuis, Danielle N.</t>
  </si>
  <si>
    <t>Linworth</t>
  </si>
  <si>
    <t>Business: Entrepreneurship</t>
  </si>
  <si>
    <t>Bill Gates: A Biography</t>
  </si>
  <si>
    <t>Becraft, Michael B.</t>
  </si>
  <si>
    <t>Business: Human Resources</t>
  </si>
  <si>
    <t>Building a Culture for Sustainability: People, Planet, and Profits in a New Green Economy</t>
  </si>
  <si>
    <t>Wirtenberg, Jeana</t>
  </si>
  <si>
    <t>Business: Management</t>
  </si>
  <si>
    <t>Business and Corporate Integrity: Sustaining Organizational Compliance, Ethics, and Trust</t>
  </si>
  <si>
    <t>Chandler, Robert C. ; Alexande</t>
  </si>
  <si>
    <t>Security Studies: Security Studies (General)</t>
  </si>
  <si>
    <t>Cartels, The: The Story of Mexico's Most Dangerous Criminal Organizations and Their Impact on U.S. Security</t>
  </si>
  <si>
    <t>Grayson, George W.</t>
  </si>
  <si>
    <t>Military History: 20th Century</t>
  </si>
  <si>
    <t>Competing Voices from the Russian Revolution: Fighting Words</t>
  </si>
  <si>
    <t>Hickey, Michael C.</t>
  </si>
  <si>
    <t>Race and Ethnicity: Race and Ethnicity (General)</t>
  </si>
  <si>
    <t>Controversies in Affirmative Action</t>
  </si>
  <si>
    <t>Beckman, James A.</t>
  </si>
  <si>
    <t>Psychology: Psychology (General)</t>
  </si>
  <si>
    <t>Creating Human Development Theories: A Guide for the Social Sciences and Humanities</t>
  </si>
  <si>
    <t>Thomas, R. Murray</t>
  </si>
  <si>
    <t>Library Programs and Services: Curriculum and Instruction Resources for Librarians</t>
  </si>
  <si>
    <t>Creative Imperative, The: School Librarians and Teachers Cultivating Curiosity Together</t>
  </si>
  <si>
    <t>Jones, Jami Biles</t>
  </si>
  <si>
    <t>Library Programs and Services: Educational and Teaching Resources</t>
  </si>
  <si>
    <t>Creativity and Children's Literature: New Ways to Encourage Divergent Thinking</t>
  </si>
  <si>
    <t>Saccardi, Marianne</t>
  </si>
  <si>
    <t>World History: Medieval Era</t>
  </si>
  <si>
    <t>Daily Life in a Medieval Monastery</t>
  </si>
  <si>
    <t>Olson, Sherri</t>
  </si>
  <si>
    <t>Politics, Law, and Government: Politics (General)</t>
  </si>
  <si>
    <t>Death Penalty, The: Documents Decoded</t>
  </si>
  <si>
    <t>Melusky, Joseph A.</t>
  </si>
  <si>
    <t>Geography and World Cultures: Countries and Regions</t>
  </si>
  <si>
    <t>Egypt</t>
  </si>
  <si>
    <t>Russell, Mona</t>
  </si>
  <si>
    <t>Race and Ethnicity: American Indian Studies</t>
  </si>
  <si>
    <t>Encyclopedia of American Indian Issues Today</t>
  </si>
  <si>
    <t>Lawson, Russell M.</t>
  </si>
  <si>
    <t>Crime: General</t>
  </si>
  <si>
    <t>Encyclopedia of Domestic Violence and Abuse</t>
  </si>
  <si>
    <t>Finley, Laura L.</t>
  </si>
  <si>
    <t>Encyclopedia of Human Memory</t>
  </si>
  <si>
    <t>Taylor, Annette Kujawski</t>
  </si>
  <si>
    <t>Encyclopedia of the Vietnam War, The: A Political, Social, and Military History, Second Edition</t>
  </si>
  <si>
    <t>Religion and Mythology: Comparative Religion</t>
  </si>
  <si>
    <t>End-Timers: Three Thousand Years of Waiting for Judgment Day</t>
  </si>
  <si>
    <t>Ballard, Martin</t>
  </si>
  <si>
    <t>Entrepreneur's Guide to Running a Business, The: Strategy and Leadership</t>
  </si>
  <si>
    <t>Rhoads, CJ</t>
  </si>
  <si>
    <t>Economics: Economics (General)</t>
  </si>
  <si>
    <t>Environmental and Natural Resource Economics: An Encyclopedia</t>
  </si>
  <si>
    <t>Haab, Timothy C.</t>
  </si>
  <si>
    <t>Geography and World Cultures: Culture and Society</t>
  </si>
  <si>
    <t>Ethnic Groups of North, East, and Central Asia: An Encyclopedia</t>
  </si>
  <si>
    <t>Minahan, James B.</t>
  </si>
  <si>
    <t>The Euthanasia/Assisted-Suicide Debate</t>
  </si>
  <si>
    <t>Pappas, Demetra M.</t>
  </si>
  <si>
    <t>Popular Culture: Film</t>
  </si>
  <si>
    <t>Film Firsts: The 25 Movies That Created Contemporary American Cinema</t>
  </si>
  <si>
    <t>Alter, Ethan</t>
  </si>
  <si>
    <t>Folk Dancing</t>
  </si>
  <si>
    <t>Nielsen, Erica M.</t>
  </si>
  <si>
    <t>From Famine to Fast Food: Nutrition, Diet, and Concepts of Health around the World</t>
  </si>
  <si>
    <t>Albala, Ken</t>
  </si>
  <si>
    <t>Current Events and Issues: Education</t>
  </si>
  <si>
    <t>Gender and Literacy: A Handbook for Educators and Parents</t>
  </si>
  <si>
    <t>Krasny, Karen A.</t>
  </si>
  <si>
    <t>Harsh Realities of Alzheimer's Care, The: An Insider's View of How People with Dementia Are Treated in Institutions</t>
  </si>
  <si>
    <t>Rosenzweig, Andrew S.</t>
  </si>
  <si>
    <t>World History: Ancient Era</t>
  </si>
  <si>
    <t>Health and Wellness in Antiquity through the Middle Ages</t>
  </si>
  <si>
    <t>York, William H.</t>
  </si>
  <si>
    <t>Library Programs and Services: Reference Services and Research Guides</t>
  </si>
  <si>
    <t>Health Librarianship: An Introduction</t>
  </si>
  <si>
    <t>Huber, Jeffrey T.</t>
  </si>
  <si>
    <t>World History: World History (General)</t>
  </si>
  <si>
    <t>The History of Greece</t>
  </si>
  <si>
    <t>Thomopoulos, Elaine</t>
  </si>
  <si>
    <t>Greenwood</t>
  </si>
  <si>
    <t>History of Korea, The: Second Edition</t>
  </si>
  <si>
    <t>Kim, Djun Kil</t>
  </si>
  <si>
    <t>Human Rights and the World's Major Religions, Condensed and Updated Edition</t>
  </si>
  <si>
    <t>Brackney, William H.</t>
  </si>
  <si>
    <t>Library Programs and Services: Adult Services and Programs</t>
  </si>
  <si>
    <t>iPads® in the Library: Using Tablet Technology to Enhance Programs for All Ages</t>
  </si>
  <si>
    <t>Nichols, Joel A.</t>
  </si>
  <si>
    <t>John Lennon: A Biography</t>
  </si>
  <si>
    <t>Edmondson, Jacqueline</t>
  </si>
  <si>
    <t>Librarianship: Cataloging and Technical Services</t>
  </si>
  <si>
    <t>Library Automation: Core Concepts and Practical Systems Analysis, Third Edition</t>
  </si>
  <si>
    <t>Bilal, Dania</t>
  </si>
  <si>
    <t>Library Programs and Services: Children and YA Services</t>
  </si>
  <si>
    <t>Make Room for Teens!: Reflections on Developing Teen Spaces in Libraries</t>
  </si>
  <si>
    <t>Farrelly, Michael Garrett</t>
  </si>
  <si>
    <t>Health and Wellness: Addiction &amp; Substance Abuse</t>
  </si>
  <si>
    <t>Marijuana: A Reference Handbook</t>
  </si>
  <si>
    <t>Newton, David E.</t>
  </si>
  <si>
    <t>Media Perspectives on Intelligent Design and Evolution</t>
  </si>
  <si>
    <t>Paxton, Mark</t>
  </si>
  <si>
    <t>Medical Anthropology and the World System: Critical Perspectives, Third Edition</t>
  </si>
  <si>
    <t>Baer, Hans A.</t>
  </si>
  <si>
    <t>Mental Health Care Issues in America: An Encyclopedia</t>
  </si>
  <si>
    <t>Shally-Jensen, Michael</t>
  </si>
  <si>
    <t>Security Studies: U.S. Homeland Security</t>
  </si>
  <si>
    <t>No More Secrets: Open Source Information and the Reshaping of U.S. Intelligence</t>
  </si>
  <si>
    <t>Bean, Hamilton</t>
  </si>
  <si>
    <t>Our Changing Journey to the End: Reshaping Death, Dying, and Grief in America</t>
  </si>
  <si>
    <t>Staudt, Christina</t>
  </si>
  <si>
    <t>Health and Wellness: Diseases &amp; Conditions</t>
  </si>
  <si>
    <t>Post-Traumatic Stress Disorder</t>
  </si>
  <si>
    <t>Krippner, Stanley</t>
  </si>
  <si>
    <t>Pursuit of Ecotopia, The: Lessons from Indigenous and Traditional Societies for the Human Ecology of Our Modern World</t>
  </si>
  <si>
    <t>Anderson, E. N.</t>
  </si>
  <si>
    <t>Religion and Mythology: Religion (General)</t>
  </si>
  <si>
    <t>Queering Christianity: Finding a Place at the Table for LGBTQI Christians</t>
  </si>
  <si>
    <t>Shore-Goss, Robert E.</t>
  </si>
  <si>
    <t>Rethinking Chivalry and Courtly Love</t>
  </si>
  <si>
    <t>Wollock, Jennifer G.</t>
  </si>
  <si>
    <t>Risks and Challenges in Medical Tourism: Understanding the Global Market for Health Services</t>
  </si>
  <si>
    <t>Hodges, Jill R.</t>
  </si>
  <si>
    <t>Roots of Haiti's Vodou-Christian Faith: African and Catholic Origins</t>
  </si>
  <si>
    <t>Sacred Terror: How Faith Becomes Lethal</t>
  </si>
  <si>
    <t>Price, Daniel E.</t>
  </si>
  <si>
    <t>School Choice: A Balanced Approach</t>
  </si>
  <si>
    <t>Jeynes, William H.</t>
  </si>
  <si>
    <t>Popular Culture: Sports, Recreation, &amp; Leisure</t>
  </si>
  <si>
    <t>Steroids: A New Look at Performance-Enhancing Drugs</t>
  </si>
  <si>
    <t>Beamish, Rob</t>
  </si>
  <si>
    <t>The Art of Nonfiction Movie Making</t>
  </si>
  <si>
    <t>Friedman, Jeffrey</t>
  </si>
  <si>
    <t>Business: Strategy</t>
  </si>
  <si>
    <t>Unexpected Consequences: Why The Things We Trust Fail</t>
  </si>
  <si>
    <t>Martin, James William</t>
  </si>
  <si>
    <t>Librarianship: Digital Technology in the Library</t>
  </si>
  <si>
    <t>Web Design for Libraries</t>
  </si>
  <si>
    <t>Rubenstein, Charles P.</t>
  </si>
  <si>
    <t>Why Germany Nearly Won: A New History of the Second World War in Europe</t>
  </si>
  <si>
    <t>Mercatante, Steven D.</t>
  </si>
  <si>
    <t>Women and Islam</t>
  </si>
  <si>
    <t>Kassam, Zayn R.</t>
  </si>
  <si>
    <t>The Words and Music of Melissa Etheridge</t>
  </si>
  <si>
    <t>Perone, James E.</t>
  </si>
  <si>
    <t>Geography and World Cultures: Geography and World Cultures (General)</t>
  </si>
  <si>
    <t>World Cookbook, The: The Greatest Recipes from around the Globe, Revised Edition</t>
  </si>
  <si>
    <t>Jacob, Jeanne</t>
  </si>
  <si>
    <t>總冊數</t>
  </si>
  <si>
    <t>序號</t>
  </si>
  <si>
    <t>杜威十進分類號</t>
  </si>
  <si>
    <t>國會分類號</t>
  </si>
  <si>
    <t>連結</t>
  </si>
  <si>
    <t>345.773/0252309773553</t>
  </si>
  <si>
    <t>KF223.A47</t>
  </si>
  <si>
    <t>Abraham Lincoln's Most Famous Case: The Almanac Trial</t>
  </si>
  <si>
    <t>Dekle, George R.</t>
  </si>
  <si>
    <t>http://ebooks.abc-clio.com/?isbn=9781440830501</t>
  </si>
  <si>
    <t>782.42164092</t>
  </si>
  <si>
    <t>ML420.D98</t>
  </si>
  <si>
    <t>Bob Dylan: A Biography</t>
  </si>
  <si>
    <t>Batchelor, Bob</t>
  </si>
  <si>
    <t>http://ebooks.abc-clio.com/?isbn=9780313381034</t>
  </si>
  <si>
    <t>028.5</t>
  </si>
  <si>
    <t>LB1576</t>
  </si>
  <si>
    <t>Books That Teach Kids to Write</t>
  </si>
  <si>
    <t>http://ebooks.abc-clio.com/?isbn=9781598844528</t>
  </si>
  <si>
    <t>World History: 20th Century</t>
  </si>
  <si>
    <t>972.9106/4092</t>
  </si>
  <si>
    <t>F2849.22.G85</t>
  </si>
  <si>
    <t>Che Guevara: A Biography</t>
  </si>
  <si>
    <t>Harris, Richard L.</t>
  </si>
  <si>
    <t>http://ebooks.abc-clio.com/?isbn=9780313359170</t>
  </si>
  <si>
    <t>372.4</t>
  </si>
  <si>
    <t>LB1573</t>
  </si>
  <si>
    <t>Collaborating for Real Literacy: Librarian, Teacher, Literacy Coach, and Principal, Second Edition</t>
  </si>
  <si>
    <t>Pitcher, Sharon M.</t>
  </si>
  <si>
    <t>http://ebooks.abc-clio.com/?isbn=9781610692427</t>
  </si>
  <si>
    <t>World History: Early Modern Period</t>
  </si>
  <si>
    <t>940.2/3</t>
  </si>
  <si>
    <t>BR305.3</t>
  </si>
  <si>
    <t>Daily Life during the Reformation</t>
  </si>
  <si>
    <t>Anderson, James M.</t>
  </si>
  <si>
    <t>http://ebooks.abc-clio.com/?isbn=9780313363238</t>
  </si>
  <si>
    <t>330</t>
  </si>
  <si>
    <t>HB71</t>
  </si>
  <si>
    <t>Deciphering Economics: Timely Topics Explained</t>
  </si>
  <si>
    <t>O'Connor, David E.</t>
  </si>
  <si>
    <t>http://ebooks.abc-clio.com/?isbn=9781440804113</t>
  </si>
  <si>
    <t>025.2/84</t>
  </si>
  <si>
    <t>Z692.E4</t>
  </si>
  <si>
    <t>eBooked! Integrating Free Online Book Sites into Your Library Collection</t>
  </si>
  <si>
    <t>Bandy, H. Anthony</t>
  </si>
  <si>
    <t>http://ebooks.abc-clio.com/?isbn=9781598848915</t>
  </si>
  <si>
    <t>Librarianship: Libraries and Librarianship</t>
  </si>
  <si>
    <t>027.7</t>
  </si>
  <si>
    <t>Z675.U5</t>
  </si>
  <si>
    <t>Embedded Librarianship: What Every Academic Librarian Should Know</t>
  </si>
  <si>
    <t>Daugherty, Alice L.</t>
  </si>
  <si>
    <t>http://ebooks.abc-clio.com/?isbn=9781610694148</t>
  </si>
  <si>
    <t>323.1197</t>
  </si>
  <si>
    <t>E98.T77</t>
  </si>
  <si>
    <t>Encyclopedia of the American Indian Movement</t>
  </si>
  <si>
    <t>Johansen, Bruce E.</t>
  </si>
  <si>
    <t>http://ebooks.abc-clio.com/?isbn=9781440803185</t>
  </si>
  <si>
    <t>973.8092</t>
  </si>
  <si>
    <t>E449.D75</t>
  </si>
  <si>
    <t>Frederick Douglass: A Biography</t>
  </si>
  <si>
    <t>Trotman, C. James</t>
  </si>
  <si>
    <t>http://ebooks.abc-clio.com/?isbn=9780313350375</t>
  </si>
  <si>
    <t>338.1/9</t>
  </si>
  <si>
    <t>HD9000.5</t>
  </si>
  <si>
    <t>Global Food System, The: Issues and Solutions</t>
  </si>
  <si>
    <t>Schanbacher, William D.</t>
  </si>
  <si>
    <t>http://ebooks.abc-clio.com/?isbn=9781440829123</t>
  </si>
  <si>
    <t>Health and Wellness: Fitness, Nutrition, and Healthy Living</t>
  </si>
  <si>
    <t>612.3/97</t>
  </si>
  <si>
    <t>QP751</t>
  </si>
  <si>
    <t>Healthy Oils: Fact versus Fiction</t>
  </si>
  <si>
    <t>Goldstein, Myrna Chandler</t>
  </si>
  <si>
    <t>http://ebooks.abc-clio.com/?isbn=9781440828768</t>
  </si>
  <si>
    <t>616.1/2</t>
  </si>
  <si>
    <t>RC672</t>
  </si>
  <si>
    <t>Heart Disease</t>
  </si>
  <si>
    <t>DeSilva, Regis A.</t>
  </si>
  <si>
    <t>http://ebooks.abc-clio.com/?isbn=9780313376078</t>
  </si>
  <si>
    <t>810.9896073</t>
  </si>
  <si>
    <t>PS153.N5</t>
  </si>
  <si>
    <t>Icons of African American Literature: The Black Literary World</t>
  </si>
  <si>
    <t>Page, Yolanda Williams</t>
  </si>
  <si>
    <t>http://ebooks.abc-clio.com/?isbn=9780313352041</t>
  </si>
  <si>
    <t>025.5/677</t>
  </si>
  <si>
    <t>Z711.25.C65</t>
  </si>
  <si>
    <t>Informed Transitions: Libraries Supporting the High School to College Transition</t>
  </si>
  <si>
    <t>Burhanna, Kenneth J.</t>
  </si>
  <si>
    <t>http://ebooks.abc-clio.com/?isbn=9781610691291</t>
  </si>
  <si>
    <t>297.5/697</t>
  </si>
  <si>
    <t>BP190.5.V56</t>
  </si>
  <si>
    <t>Islam Means Peace: Understanding the Muslim Principle of Nonviolence Today</t>
  </si>
  <si>
    <t>Pal, Amitabh</t>
  </si>
  <si>
    <t>http://ebooks.abc-clio.com/?isbn=9780313382918</t>
  </si>
  <si>
    <t>Library Programs and Services: Children and YA Programs</t>
  </si>
  <si>
    <t>027.62/5</t>
  </si>
  <si>
    <t>Z718.3</t>
  </si>
  <si>
    <t>Maker Cookbook, The: Recipes for Children's and 'Tween Library Programs</t>
  </si>
  <si>
    <t>Wall, Cindy R.</t>
  </si>
  <si>
    <t>http://ebooks.abc-clio.com/?isbn=9781610696623</t>
  </si>
  <si>
    <t>Race and Ethnicity: Asian American Studies</t>
  </si>
  <si>
    <t>720.92</t>
  </si>
  <si>
    <t>NA737.L48</t>
  </si>
  <si>
    <t>Maya Lin: A Biography</t>
  </si>
  <si>
    <t>Langmead, Donald</t>
  </si>
  <si>
    <t>http://ebooks.abc-clio.com/?isbn=9780313378546</t>
  </si>
  <si>
    <t>610.938</t>
  </si>
  <si>
    <t>R141</t>
  </si>
  <si>
    <t>Medieval Medicine: The Art of Healing, from Head to Toe</t>
  </si>
  <si>
    <t>Demaitre, Luke</t>
  </si>
  <si>
    <t>http://ebooks.abc-clio.com/?isbn=9780313038426</t>
  </si>
  <si>
    <t>Military History: Ancient Era</t>
  </si>
  <si>
    <t>355.00938</t>
  </si>
  <si>
    <t>DF89</t>
  </si>
  <si>
    <t>Greek Warfare: From the Battle of Marathon to the Conquests of Alexander the Great</t>
  </si>
  <si>
    <t>Brice, Lee L.</t>
  </si>
  <si>
    <t>http://ebooks.abc-clio.com/?isbn=9781610690706</t>
  </si>
  <si>
    <t>Race and Ethnicity: Middle Eastern American Studies</t>
  </si>
  <si>
    <t>305.6/97</t>
  </si>
  <si>
    <t>E184.M88</t>
  </si>
  <si>
    <t>Muslims and American Popular Culture</t>
  </si>
  <si>
    <t>Omidvar, Iraj ; Richards, Anne</t>
  </si>
  <si>
    <t>http://ebooks.abc-clio.com/?isbn=9780313379635</t>
  </si>
  <si>
    <t>Current Events and Issues: Society</t>
  </si>
  <si>
    <t>342.7308/58</t>
  </si>
  <si>
    <t>KF1263.C65</t>
  </si>
  <si>
    <t>Online Privacy: A Reference Handbook</t>
  </si>
  <si>
    <t>Gellman, Robert</t>
  </si>
  <si>
    <t>http://ebooks.abc-clio.com/?isbn=9781598846508</t>
  </si>
  <si>
    <t>282.092</t>
  </si>
  <si>
    <t>BX1378.6</t>
  </si>
  <si>
    <t>Pope Benedict XVI: A Biography</t>
  </si>
  <si>
    <t>Price, Joann F.</t>
  </si>
  <si>
    <t>http://ebooks.abc-clio.com/?isbn=9780313351242</t>
  </si>
  <si>
    <t>200.1/9</t>
  </si>
  <si>
    <t>BL53</t>
  </si>
  <si>
    <t>Religion, Spirituality, and Positive Psychology: Understanding the Psychological Fruits of Faith</t>
  </si>
  <si>
    <t>Plante, Thomas G.</t>
  </si>
  <si>
    <t>http://ebooks.abc-clio.com/?isbn=9780313398469</t>
  </si>
  <si>
    <t>Current Events and Issues: Politics &amp; Government</t>
  </si>
  <si>
    <t>338.9/26</t>
  </si>
  <si>
    <t>Q175.5</t>
  </si>
  <si>
    <t>Science and Political Controversy: A Reference Handbook</t>
  </si>
  <si>
    <t>http://ebooks.abc-clio.com/?isbn=9781610693202</t>
  </si>
  <si>
    <t>Health and Wellness: Love, Sex, and Sexuality</t>
  </si>
  <si>
    <t>616.85/8</t>
  </si>
  <si>
    <t>RC564</t>
  </si>
  <si>
    <t>Sexuality and Addiction: Making Connections, Enhancing Recovery</t>
  </si>
  <si>
    <t>James, Raven L.</t>
  </si>
  <si>
    <t>http://ebooks.abc-clio.com/?isbn=9780313396366</t>
  </si>
  <si>
    <t>Current Events and Issues: Science &amp; Technology</t>
  </si>
  <si>
    <t>179/.4</t>
  </si>
  <si>
    <t>HV4915</t>
  </si>
  <si>
    <t>The Animal Experimentation Debate: A Reference Handbook</t>
  </si>
  <si>
    <t>http://ebooks.abc-clio.com/?isbn=9781610693189</t>
  </si>
  <si>
    <t>200.82/091724</t>
  </si>
  <si>
    <t>BL458</t>
  </si>
  <si>
    <t>Women and Indigenous Religions</t>
  </si>
  <si>
    <t>Marcos, Sylvia</t>
  </si>
  <si>
    <t>http://ebooks.abc-clio.com/?isbn=9780313082733</t>
  </si>
  <si>
    <t>總冊數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</si>
</sst>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#######"/>
  </numFmts>
  <fonts count="13"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新細明體"/>
      <family val="1"/>
    </font>
    <font>
      <sz val="9"/>
      <name val="Calibri"/>
      <family val="2"/>
      <scheme val="minor"/>
    </font>
    <font>
      <sz val="9"/>
      <name val="新細明體"/>
      <family val="1"/>
    </font>
    <font>
      <sz val="10"/>
      <color indexed="12"/>
      <name val="新細明體"/>
      <family val="1"/>
    </font>
    <font>
      <b/>
      <sz val="10"/>
      <color indexed="8"/>
      <name val="新細明體"/>
      <family val="1"/>
    </font>
    <font>
      <u val="single"/>
      <sz val="12"/>
      <color theme="10"/>
      <name val="Calibri"/>
      <family val="2"/>
      <scheme val="minor"/>
    </font>
    <font>
      <sz val="10"/>
      <name val="新細明體"/>
      <family val="1"/>
    </font>
    <font>
      <sz val="12"/>
      <color indexed="8"/>
      <name val="新細明體"/>
      <family val="1"/>
    </font>
    <font>
      <b/>
      <sz val="12"/>
      <color indexed="13"/>
      <name val="新細明體"/>
      <family val="1"/>
    </font>
    <font>
      <sz val="12"/>
      <name val="新細明體"/>
      <family val="1"/>
    </font>
    <font>
      <u val="single"/>
      <sz val="10"/>
      <color indexed="12"/>
      <name val="新細明體"/>
      <family val="1"/>
    </font>
  </fonts>
  <fills count="6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Protection="0">
      <alignment/>
    </xf>
    <xf numFmtId="0" fontId="9" fillId="0" borderId="0">
      <alignment/>
      <protection/>
    </xf>
  </cellStyleXfs>
  <cellXfs count="40"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left" vertical="center"/>
    </xf>
    <xf numFmtId="176" fontId="0" fillId="4" borderId="1" xfId="0" applyNumberFormat="1" applyFill="1" applyBorder="1" applyAlignment="1">
      <alignment horizontal="center" vertical="center" wrapText="1"/>
    </xf>
    <xf numFmtId="0" fontId="10" fillId="5" borderId="1" xfId="21" applyFont="1" applyFill="1" applyBorder="1" applyAlignment="1">
      <alignment horizontal="left"/>
      <protection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11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49" fontId="8" fillId="0" borderId="1" xfId="0" applyNumberFormat="1" applyFont="1" applyFill="1" applyBorder="1" applyAlignment="1">
      <alignment vertical="center"/>
    </xf>
    <xf numFmtId="176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20" applyFont="1" applyFill="1" applyBorder="1" applyAlignment="1" applyProtection="1">
      <alignment horizontal="right" vertical="center"/>
      <protection/>
    </xf>
    <xf numFmtId="0" fontId="12" fillId="0" borderId="1" xfId="20" applyFont="1" applyBorder="1" applyAlignment="1" applyProtection="1">
      <alignment horizontal="right" vertical="center"/>
      <protection/>
    </xf>
    <xf numFmtId="49" fontId="8" fillId="0" borderId="1" xfId="0" applyNumberFormat="1" applyFont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49" fontId="8" fillId="0" borderId="0" xfId="0" applyNumberFormat="1" applyFont="1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超連結" xfId="20"/>
    <cellStyle name="一般_Sheet3" xfId="21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books.abc-clio.com/?isbn=9781440830501" TargetMode="External" /><Relationship Id="rId2" Type="http://schemas.openxmlformats.org/officeDocument/2006/relationships/hyperlink" Target="http://ebooks.abc-clio.com/?isbn=9780313381034" TargetMode="External" /><Relationship Id="rId3" Type="http://schemas.openxmlformats.org/officeDocument/2006/relationships/hyperlink" Target="http://ebooks.abc-clio.com/?isbn=9781598844528" TargetMode="External" /><Relationship Id="rId4" Type="http://schemas.openxmlformats.org/officeDocument/2006/relationships/hyperlink" Target="http://ebooks.abc-clio.com/?isbn=9780313359170" TargetMode="External" /><Relationship Id="rId5" Type="http://schemas.openxmlformats.org/officeDocument/2006/relationships/hyperlink" Target="http://ebooks.abc-clio.com/?isbn=9781610692427" TargetMode="External" /><Relationship Id="rId6" Type="http://schemas.openxmlformats.org/officeDocument/2006/relationships/hyperlink" Target="http://ebooks.abc-clio.com/?isbn=9780313363238" TargetMode="External" /><Relationship Id="rId7" Type="http://schemas.openxmlformats.org/officeDocument/2006/relationships/hyperlink" Target="http://ebooks.abc-clio.com/?isbn=9781440804113" TargetMode="External" /><Relationship Id="rId8" Type="http://schemas.openxmlformats.org/officeDocument/2006/relationships/hyperlink" Target="http://ebooks.abc-clio.com/?isbn=9781598848915" TargetMode="External" /><Relationship Id="rId9" Type="http://schemas.openxmlformats.org/officeDocument/2006/relationships/hyperlink" Target="http://ebooks.abc-clio.com/?isbn=9781610694148" TargetMode="External" /><Relationship Id="rId10" Type="http://schemas.openxmlformats.org/officeDocument/2006/relationships/hyperlink" Target="http://ebooks.abc-clio.com/?isbn=9781440803185" TargetMode="External" /><Relationship Id="rId11" Type="http://schemas.openxmlformats.org/officeDocument/2006/relationships/hyperlink" Target="http://ebooks.abc-clio.com/?isbn=9780313350375" TargetMode="External" /><Relationship Id="rId12" Type="http://schemas.openxmlformats.org/officeDocument/2006/relationships/hyperlink" Target="http://ebooks.abc-clio.com/?isbn=9781440829123" TargetMode="External" /><Relationship Id="rId13" Type="http://schemas.openxmlformats.org/officeDocument/2006/relationships/hyperlink" Target="http://ebooks.abc-clio.com/?isbn=9781440828768" TargetMode="External" /><Relationship Id="rId14" Type="http://schemas.openxmlformats.org/officeDocument/2006/relationships/hyperlink" Target="http://ebooks.abc-clio.com/?isbn=9780313376078" TargetMode="External" /><Relationship Id="rId15" Type="http://schemas.openxmlformats.org/officeDocument/2006/relationships/hyperlink" Target="http://ebooks.abc-clio.com/?isbn=9780313352041" TargetMode="External" /><Relationship Id="rId16" Type="http://schemas.openxmlformats.org/officeDocument/2006/relationships/hyperlink" Target="http://ebooks.abc-clio.com/?isbn=9781610691291" TargetMode="External" /><Relationship Id="rId17" Type="http://schemas.openxmlformats.org/officeDocument/2006/relationships/hyperlink" Target="http://ebooks.abc-clio.com/?isbn=9780313382918" TargetMode="External" /><Relationship Id="rId18" Type="http://schemas.openxmlformats.org/officeDocument/2006/relationships/hyperlink" Target="http://ebooks.abc-clio.com/?isbn=9781610696623" TargetMode="External" /><Relationship Id="rId19" Type="http://schemas.openxmlformats.org/officeDocument/2006/relationships/hyperlink" Target="http://ebooks.abc-clio.com/?isbn=9780313378546" TargetMode="External" /><Relationship Id="rId20" Type="http://schemas.openxmlformats.org/officeDocument/2006/relationships/hyperlink" Target="http://ebooks.abc-clio.com/?isbn=9780313038426" TargetMode="External" /><Relationship Id="rId21" Type="http://schemas.openxmlformats.org/officeDocument/2006/relationships/hyperlink" Target="http://ebooks.abc-clio.com/?isbn=9781610690706" TargetMode="External" /><Relationship Id="rId22" Type="http://schemas.openxmlformats.org/officeDocument/2006/relationships/hyperlink" Target="http://ebooks.abc-clio.com/?isbn=9780313379635" TargetMode="External" /><Relationship Id="rId23" Type="http://schemas.openxmlformats.org/officeDocument/2006/relationships/hyperlink" Target="http://ebooks.abc-clio.com/?isbn=9781598846508" TargetMode="External" /><Relationship Id="rId24" Type="http://schemas.openxmlformats.org/officeDocument/2006/relationships/hyperlink" Target="http://ebooks.abc-clio.com/?isbn=9780313351242" TargetMode="External" /><Relationship Id="rId25" Type="http://schemas.openxmlformats.org/officeDocument/2006/relationships/hyperlink" Target="http://ebooks.abc-clio.com/?isbn=9780313398469" TargetMode="External" /><Relationship Id="rId26" Type="http://schemas.openxmlformats.org/officeDocument/2006/relationships/hyperlink" Target="http://ebooks.abc-clio.com/?isbn=9781610693202" TargetMode="External" /><Relationship Id="rId27" Type="http://schemas.openxmlformats.org/officeDocument/2006/relationships/hyperlink" Target="http://ebooks.abc-clio.com/?isbn=9780313396366" TargetMode="External" /><Relationship Id="rId28" Type="http://schemas.openxmlformats.org/officeDocument/2006/relationships/hyperlink" Target="http://ebooks.abc-clio.com/?isbn=9781610693189" TargetMode="External" /><Relationship Id="rId29" Type="http://schemas.openxmlformats.org/officeDocument/2006/relationships/hyperlink" Target="http://ebooks.abc-clio.com/?isbn=978031308273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workbookViewId="0" topLeftCell="F58">
      <selection activeCell="L1" sqref="L1"/>
    </sheetView>
  </sheetViews>
  <sheetFormatPr defaultColWidth="9.00390625" defaultRowHeight="15.75"/>
  <cols>
    <col min="1" max="1" width="4.50390625" style="4" customWidth="1"/>
    <col min="2" max="2" width="13.00390625" style="7" customWidth="1"/>
    <col min="3" max="3" width="12.75390625" style="7" customWidth="1"/>
    <col min="4" max="4" width="13.75390625" style="4" customWidth="1"/>
    <col min="5" max="5" width="12.25390625" style="4" customWidth="1"/>
    <col min="6" max="6" width="42.75390625" style="11" customWidth="1"/>
    <col min="7" max="8" width="4.50390625" style="4" customWidth="1"/>
    <col min="9" max="10" width="10.75390625" style="7" customWidth="1"/>
    <col min="11" max="11" width="6.50390625" style="8" customWidth="1"/>
    <col min="12" max="12" width="88.625" style="13" bestFit="1" customWidth="1"/>
    <col min="13" max="16384" width="8.875" style="6" customWidth="1"/>
  </cols>
  <sheetData>
    <row r="1" spans="1:12" s="4" customFormat="1" ht="27.6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14" t="s">
        <v>5</v>
      </c>
      <c r="G1" s="1" t="s">
        <v>6</v>
      </c>
      <c r="H1" s="1" t="s">
        <v>7</v>
      </c>
      <c r="I1" s="2" t="s">
        <v>8</v>
      </c>
      <c r="J1" s="2" t="s">
        <v>9</v>
      </c>
      <c r="K1" s="2" t="s">
        <v>10</v>
      </c>
      <c r="L1" s="15" t="s">
        <v>11</v>
      </c>
    </row>
    <row r="2" spans="1:12" ht="27.6">
      <c r="A2" s="1">
        <v>1</v>
      </c>
      <c r="B2" s="5" t="s">
        <v>12</v>
      </c>
      <c r="C2" s="5" t="s">
        <v>13</v>
      </c>
      <c r="D2" s="3">
        <v>9781598848311</v>
      </c>
      <c r="E2" s="3">
        <v>9781598848304</v>
      </c>
      <c r="F2" s="9" t="s">
        <v>14</v>
      </c>
      <c r="G2" s="1">
        <v>2</v>
      </c>
      <c r="H2" s="1">
        <v>1</v>
      </c>
      <c r="I2" s="5" t="s">
        <v>15</v>
      </c>
      <c r="J2" s="5" t="s">
        <v>16</v>
      </c>
      <c r="K2" s="2">
        <v>2013</v>
      </c>
      <c r="L2" s="12" t="str">
        <f>HYPERLINK("http://ebooks.abc-clio.com/?isbn=9781598848311")</f>
        <v>http://ebooks.abc-clio.com/?isbn=9781598848311</v>
      </c>
    </row>
    <row r="3" spans="1:12" ht="27.6">
      <c r="A3" s="1">
        <v>2</v>
      </c>
      <c r="B3" s="5" t="s">
        <v>12</v>
      </c>
      <c r="C3" s="5" t="s">
        <v>17</v>
      </c>
      <c r="D3" s="3">
        <v>9780313381416</v>
      </c>
      <c r="E3" s="3">
        <v>9780313381409</v>
      </c>
      <c r="F3" s="9" t="s">
        <v>18</v>
      </c>
      <c r="G3" s="1">
        <v>1</v>
      </c>
      <c r="H3" s="1">
        <v>1</v>
      </c>
      <c r="I3" s="5" t="s">
        <v>19</v>
      </c>
      <c r="J3" s="5" t="s">
        <v>20</v>
      </c>
      <c r="K3" s="2">
        <v>2014</v>
      </c>
      <c r="L3" s="12" t="str">
        <f>HYPERLINK("http://ebooks.abc-clio.com/?isbn=9780313381416")</f>
        <v>http://ebooks.abc-clio.com/?isbn=9780313381416</v>
      </c>
    </row>
    <row r="4" spans="1:12" ht="27.6">
      <c r="A4" s="1">
        <v>3</v>
      </c>
      <c r="B4" s="5" t="s">
        <v>12</v>
      </c>
      <c r="C4" s="5" t="s">
        <v>21</v>
      </c>
      <c r="D4" s="3">
        <v>9780313392351</v>
      </c>
      <c r="E4" s="3">
        <v>9780313392344</v>
      </c>
      <c r="F4" s="9" t="s">
        <v>22</v>
      </c>
      <c r="G4" s="1">
        <v>1</v>
      </c>
      <c r="H4" s="1">
        <v>1</v>
      </c>
      <c r="I4" s="5" t="s">
        <v>23</v>
      </c>
      <c r="J4" s="5" t="s">
        <v>20</v>
      </c>
      <c r="K4" s="2">
        <v>2014</v>
      </c>
      <c r="L4" s="12" t="str">
        <f>HYPERLINK("http://ebooks.abc-clio.com/?isbn=9780313392351")</f>
        <v>http://ebooks.abc-clio.com/?isbn=9780313392351</v>
      </c>
    </row>
    <row r="5" spans="1:12" ht="27.6">
      <c r="A5" s="1">
        <v>4</v>
      </c>
      <c r="B5" s="5" t="s">
        <v>12</v>
      </c>
      <c r="C5" s="5" t="s">
        <v>24</v>
      </c>
      <c r="D5" s="3">
        <v>9780313386794</v>
      </c>
      <c r="E5" s="3">
        <v>9780313386787</v>
      </c>
      <c r="F5" s="9" t="s">
        <v>25</v>
      </c>
      <c r="G5" s="1">
        <v>1</v>
      </c>
      <c r="H5" s="1">
        <v>1</v>
      </c>
      <c r="I5" s="5" t="s">
        <v>26</v>
      </c>
      <c r="J5" s="5" t="s">
        <v>27</v>
      </c>
      <c r="K5" s="2">
        <v>2012</v>
      </c>
      <c r="L5" s="12" t="str">
        <f>HYPERLINK("http://ebooks.abc-clio.com/?isbn=9780313386794")</f>
        <v>http://ebooks.abc-clio.com/?isbn=9780313386794</v>
      </c>
    </row>
    <row r="6" spans="1:12" ht="27.6">
      <c r="A6" s="1">
        <v>5</v>
      </c>
      <c r="B6" s="5" t="s">
        <v>12</v>
      </c>
      <c r="C6" s="5" t="s">
        <v>28</v>
      </c>
      <c r="D6" s="3">
        <v>9781440833106</v>
      </c>
      <c r="E6" s="3">
        <v>9781440833090</v>
      </c>
      <c r="F6" s="9" t="s">
        <v>29</v>
      </c>
      <c r="G6" s="1">
        <v>1</v>
      </c>
      <c r="H6" s="1">
        <v>1</v>
      </c>
      <c r="I6" s="5" t="s">
        <v>30</v>
      </c>
      <c r="J6" s="5" t="s">
        <v>20</v>
      </c>
      <c r="K6" s="2">
        <v>2014</v>
      </c>
      <c r="L6" s="12" t="str">
        <f>HYPERLINK("http://ebooks.abc-clio.com/?isbn=9781440833106")</f>
        <v>http://ebooks.abc-clio.com/?isbn=9781440833106</v>
      </c>
    </row>
    <row r="7" spans="1:12" ht="27.6">
      <c r="A7" s="1">
        <v>6</v>
      </c>
      <c r="B7" s="5" t="s">
        <v>12</v>
      </c>
      <c r="C7" s="5" t="s">
        <v>31</v>
      </c>
      <c r="D7" s="3">
        <v>9780313397714</v>
      </c>
      <c r="E7" s="3">
        <v>9780313397707</v>
      </c>
      <c r="F7" s="9" t="s">
        <v>32</v>
      </c>
      <c r="G7" s="1">
        <v>2</v>
      </c>
      <c r="H7" s="1">
        <v>1</v>
      </c>
      <c r="I7" s="5" t="s">
        <v>33</v>
      </c>
      <c r="J7" s="5" t="s">
        <v>20</v>
      </c>
      <c r="K7" s="2">
        <v>2014</v>
      </c>
      <c r="L7" s="12" t="str">
        <f>HYPERLINK("http://ebooks.abc-clio.com/?isbn=9780313397714")</f>
        <v>http://ebooks.abc-clio.com/?isbn=9780313397714</v>
      </c>
    </row>
    <row r="8" spans="1:12" ht="15.75">
      <c r="A8" s="1">
        <v>7</v>
      </c>
      <c r="B8" s="5" t="s">
        <v>12</v>
      </c>
      <c r="C8" s="5" t="s">
        <v>34</v>
      </c>
      <c r="D8" s="3">
        <v>9780313050770</v>
      </c>
      <c r="E8" s="3">
        <v>9780275987114</v>
      </c>
      <c r="F8" s="9" t="s">
        <v>35</v>
      </c>
      <c r="G8" s="1">
        <v>1</v>
      </c>
      <c r="H8" s="1">
        <v>1</v>
      </c>
      <c r="I8" s="5" t="s">
        <v>36</v>
      </c>
      <c r="J8" s="5" t="s">
        <v>20</v>
      </c>
      <c r="K8" s="2">
        <v>2014</v>
      </c>
      <c r="L8" s="12" t="str">
        <f>HYPERLINK("http://ebooks.abc-clio.com/?isbn=9780313050770")</f>
        <v>http://ebooks.abc-clio.com/?isbn=9780313050770</v>
      </c>
    </row>
    <row r="9" spans="1:12" ht="27.6">
      <c r="A9" s="1">
        <v>8</v>
      </c>
      <c r="B9" s="5" t="s">
        <v>12</v>
      </c>
      <c r="C9" s="5" t="s">
        <v>37</v>
      </c>
      <c r="D9" s="3">
        <v>9781440803949</v>
      </c>
      <c r="E9" s="3">
        <v>9781440803932</v>
      </c>
      <c r="F9" s="9" t="s">
        <v>38</v>
      </c>
      <c r="G9" s="1">
        <v>1</v>
      </c>
      <c r="H9" s="1">
        <v>1</v>
      </c>
      <c r="I9" s="5" t="s">
        <v>39</v>
      </c>
      <c r="J9" s="5" t="s">
        <v>20</v>
      </c>
      <c r="K9" s="2">
        <v>2014</v>
      </c>
      <c r="L9" s="12" t="str">
        <f>HYPERLINK("http://ebooks.abc-clio.com/?isbn=9781440803949")</f>
        <v>http://ebooks.abc-clio.com/?isbn=9781440803949</v>
      </c>
    </row>
    <row r="10" spans="1:12" ht="27.6">
      <c r="A10" s="1">
        <v>9</v>
      </c>
      <c r="B10" s="5" t="s">
        <v>12</v>
      </c>
      <c r="C10" s="5" t="s">
        <v>40</v>
      </c>
      <c r="D10" s="3">
        <v>9781440830716</v>
      </c>
      <c r="E10" s="3">
        <v>9781440830709</v>
      </c>
      <c r="F10" s="9" t="s">
        <v>41</v>
      </c>
      <c r="G10" s="1">
        <v>1</v>
      </c>
      <c r="H10" s="1">
        <v>1</v>
      </c>
      <c r="I10" s="5" t="s">
        <v>42</v>
      </c>
      <c r="J10" s="5" t="s">
        <v>20</v>
      </c>
      <c r="K10" s="2">
        <v>2014</v>
      </c>
      <c r="L10" s="12" t="str">
        <f>HYPERLINK("http://ebooks.abc-clio.com/?isbn=9781440830716")</f>
        <v>http://ebooks.abc-clio.com/?isbn=9781440830716</v>
      </c>
    </row>
    <row r="11" spans="1:12" ht="15.75">
      <c r="A11" s="1">
        <v>10</v>
      </c>
      <c r="B11" s="5" t="s">
        <v>12</v>
      </c>
      <c r="C11" s="5" t="s">
        <v>43</v>
      </c>
      <c r="D11" s="3">
        <v>9781610695138</v>
      </c>
      <c r="E11" s="3">
        <v>9781610695121</v>
      </c>
      <c r="F11" s="9" t="s">
        <v>44</v>
      </c>
      <c r="G11" s="1">
        <v>1</v>
      </c>
      <c r="H11" s="1">
        <v>1</v>
      </c>
      <c r="I11" s="5" t="s">
        <v>45</v>
      </c>
      <c r="J11" s="5" t="s">
        <v>27</v>
      </c>
      <c r="K11" s="2">
        <v>2014</v>
      </c>
      <c r="L11" s="12" t="str">
        <f>HYPERLINK("http://ebooks.abc-clio.com/?isbn=9781610695138")</f>
        <v>http://ebooks.abc-clio.com/?isbn=9781610695138</v>
      </c>
    </row>
    <row r="12" spans="1:12" ht="27.6">
      <c r="A12" s="1">
        <v>11</v>
      </c>
      <c r="B12" s="5" t="s">
        <v>12</v>
      </c>
      <c r="C12" s="5" t="s">
        <v>46</v>
      </c>
      <c r="D12" s="3">
        <v>9781440802980</v>
      </c>
      <c r="E12" s="3">
        <v>9781440802973</v>
      </c>
      <c r="F12" s="9" t="s">
        <v>47</v>
      </c>
      <c r="G12" s="1">
        <v>1</v>
      </c>
      <c r="H12" s="1">
        <v>1</v>
      </c>
      <c r="I12" s="5" t="s">
        <v>48</v>
      </c>
      <c r="J12" s="5" t="s">
        <v>20</v>
      </c>
      <c r="K12" s="2">
        <v>2013</v>
      </c>
      <c r="L12" s="12" t="str">
        <f>HYPERLINK("http://ebooks.abc-clio.com/?isbn=9781440802980")</f>
        <v>http://ebooks.abc-clio.com/?isbn=9781440802980</v>
      </c>
    </row>
    <row r="13" spans="1:12" ht="27.6">
      <c r="A13" s="1">
        <v>12</v>
      </c>
      <c r="B13" s="5" t="s">
        <v>12</v>
      </c>
      <c r="C13" s="5" t="s">
        <v>49</v>
      </c>
      <c r="D13" s="3">
        <v>9780313359484</v>
      </c>
      <c r="E13" s="3">
        <v>9780313359477</v>
      </c>
      <c r="F13" s="9" t="s">
        <v>50</v>
      </c>
      <c r="G13" s="1">
        <v>1</v>
      </c>
      <c r="H13" s="1">
        <v>1</v>
      </c>
      <c r="I13" s="5" t="s">
        <v>51</v>
      </c>
      <c r="J13" s="5" t="s">
        <v>16</v>
      </c>
      <c r="K13" s="2">
        <v>2011</v>
      </c>
      <c r="L13" s="12" t="str">
        <f>HYPERLINK("http://ebooks.abc-clio.com/?isbn=9780313359484")</f>
        <v>http://ebooks.abc-clio.com/?isbn=9780313359484</v>
      </c>
    </row>
    <row r="14" spans="1:12" ht="27.6">
      <c r="A14" s="1">
        <v>13</v>
      </c>
      <c r="B14" s="5" t="s">
        <v>12</v>
      </c>
      <c r="C14" s="5" t="s">
        <v>52</v>
      </c>
      <c r="D14" s="3">
        <v>9781440803444</v>
      </c>
      <c r="E14" s="3">
        <v>9781440803437</v>
      </c>
      <c r="F14" s="9" t="s">
        <v>53</v>
      </c>
      <c r="G14" s="1">
        <v>1</v>
      </c>
      <c r="H14" s="1">
        <v>1</v>
      </c>
      <c r="I14" s="5" t="s">
        <v>54</v>
      </c>
      <c r="J14" s="5" t="s">
        <v>16</v>
      </c>
      <c r="K14" s="2">
        <v>2014</v>
      </c>
      <c r="L14" s="12" t="str">
        <f>HYPERLINK("http://ebooks.abc-clio.com/?isbn=9781440803444")</f>
        <v>http://ebooks.abc-clio.com/?isbn=9781440803444</v>
      </c>
    </row>
    <row r="15" spans="1:12" ht="27.6">
      <c r="A15" s="1">
        <v>14</v>
      </c>
      <c r="B15" s="5" t="s">
        <v>12</v>
      </c>
      <c r="C15" s="5" t="s">
        <v>55</v>
      </c>
      <c r="D15" s="3">
        <v>9781598846126</v>
      </c>
      <c r="E15" s="3">
        <v>9781598846119</v>
      </c>
      <c r="F15" s="9" t="s">
        <v>56</v>
      </c>
      <c r="G15" s="1">
        <v>1</v>
      </c>
      <c r="H15" s="1">
        <v>5</v>
      </c>
      <c r="I15" s="5" t="s">
        <v>57</v>
      </c>
      <c r="J15" s="5" t="s">
        <v>58</v>
      </c>
      <c r="K15" s="2">
        <v>2011</v>
      </c>
      <c r="L15" s="12" t="str">
        <f>HYPERLINK("http://ebooks.abc-clio.com/?isbn=9781598846126")</f>
        <v>http://ebooks.abc-clio.com/?isbn=9781598846126</v>
      </c>
    </row>
    <row r="16" spans="1:12" ht="27.6">
      <c r="A16" s="1">
        <v>15</v>
      </c>
      <c r="B16" s="5" t="s">
        <v>12</v>
      </c>
      <c r="C16" s="5" t="s">
        <v>37</v>
      </c>
      <c r="D16" s="3">
        <v>9781598844306</v>
      </c>
      <c r="E16" s="3">
        <v>9781598844290</v>
      </c>
      <c r="F16" s="9" t="s">
        <v>59</v>
      </c>
      <c r="G16" s="1">
        <v>1</v>
      </c>
      <c r="H16" s="1">
        <v>1</v>
      </c>
      <c r="I16" s="5" t="s">
        <v>60</v>
      </c>
      <c r="J16" s="5" t="s">
        <v>27</v>
      </c>
      <c r="K16" s="2">
        <v>2010</v>
      </c>
      <c r="L16" s="12" t="str">
        <f>HYPERLINK("http://ebooks.abc-clio.com/?isbn=9781598844306")</f>
        <v>http://ebooks.abc-clio.com/?isbn=9781598844306</v>
      </c>
    </row>
    <row r="17" spans="1:12" ht="15.75">
      <c r="A17" s="1">
        <v>16</v>
      </c>
      <c r="B17" s="5" t="s">
        <v>12</v>
      </c>
      <c r="C17" s="5" t="s">
        <v>61</v>
      </c>
      <c r="D17" s="3">
        <v>9780313376870</v>
      </c>
      <c r="E17" s="3">
        <v>9780313376863</v>
      </c>
      <c r="F17" s="9" t="s">
        <v>62</v>
      </c>
      <c r="G17" s="1">
        <v>1</v>
      </c>
      <c r="H17" s="1">
        <v>1</v>
      </c>
      <c r="I17" s="5" t="s">
        <v>63</v>
      </c>
      <c r="J17" s="5" t="s">
        <v>16</v>
      </c>
      <c r="K17" s="2">
        <v>2010</v>
      </c>
      <c r="L17" s="12" t="str">
        <f>HYPERLINK("http://ebooks.abc-clio.com/?isbn=9780313376870")</f>
        <v>http://ebooks.abc-clio.com/?isbn=9780313376870</v>
      </c>
    </row>
    <row r="18" spans="1:12" ht="27.6">
      <c r="A18" s="1">
        <v>17</v>
      </c>
      <c r="B18" s="5" t="s">
        <v>12</v>
      </c>
      <c r="C18" s="5" t="s">
        <v>64</v>
      </c>
      <c r="D18" s="3">
        <v>9780313375378</v>
      </c>
      <c r="E18" s="3">
        <v>9780313375361</v>
      </c>
      <c r="F18" s="9" t="s">
        <v>65</v>
      </c>
      <c r="G18" s="1">
        <v>1</v>
      </c>
      <c r="H18" s="1">
        <v>1</v>
      </c>
      <c r="I18" s="5" t="s">
        <v>66</v>
      </c>
      <c r="J18" s="5" t="s">
        <v>20</v>
      </c>
      <c r="K18" s="2">
        <v>2010</v>
      </c>
      <c r="L18" s="12" t="str">
        <f>HYPERLINK("http://ebooks.abc-clio.com/?isbn=9780313375378")</f>
        <v>http://ebooks.abc-clio.com/?isbn=9780313375378</v>
      </c>
    </row>
    <row r="19" spans="1:12" ht="27.6">
      <c r="A19" s="1">
        <v>18</v>
      </c>
      <c r="B19" s="5" t="s">
        <v>12</v>
      </c>
      <c r="C19" s="5" t="s">
        <v>67</v>
      </c>
      <c r="D19" s="3">
        <v>9780313381720</v>
      </c>
      <c r="E19" s="3">
        <v>9780313381713</v>
      </c>
      <c r="F19" s="9" t="s">
        <v>68</v>
      </c>
      <c r="G19" s="1">
        <v>1</v>
      </c>
      <c r="H19" s="1">
        <v>1</v>
      </c>
      <c r="I19" s="5" t="s">
        <v>69</v>
      </c>
      <c r="J19" s="5" t="s">
        <v>20</v>
      </c>
      <c r="K19" s="2">
        <v>2010</v>
      </c>
      <c r="L19" s="12" t="str">
        <f>HYPERLINK("http://ebooks.abc-clio.com/?isbn=9780313381720")</f>
        <v>http://ebooks.abc-clio.com/?isbn=9780313381720</v>
      </c>
    </row>
    <row r="20" spans="1:12" ht="27.6">
      <c r="A20" s="1">
        <v>19</v>
      </c>
      <c r="B20" s="5" t="s">
        <v>12</v>
      </c>
      <c r="C20" s="5" t="s">
        <v>70</v>
      </c>
      <c r="D20" s="3">
        <v>9781586835446</v>
      </c>
      <c r="E20" s="3">
        <v>9781586835439</v>
      </c>
      <c r="F20" s="9" t="s">
        <v>71</v>
      </c>
      <c r="G20" s="1">
        <v>1</v>
      </c>
      <c r="H20" s="1">
        <v>1</v>
      </c>
      <c r="I20" s="5" t="s">
        <v>72</v>
      </c>
      <c r="J20" s="5" t="s">
        <v>73</v>
      </c>
      <c r="K20" s="2">
        <v>2013</v>
      </c>
      <c r="L20" s="12" t="str">
        <f>HYPERLINK("http://ebooks.abc-clio.com/?isbn=9781586835446")</f>
        <v>http://ebooks.abc-clio.com/?isbn=9781586835446</v>
      </c>
    </row>
    <row r="21" spans="1:12" ht="15.75">
      <c r="A21" s="1">
        <v>20</v>
      </c>
      <c r="B21" s="5" t="s">
        <v>12</v>
      </c>
      <c r="C21" s="5" t="s">
        <v>74</v>
      </c>
      <c r="D21" s="3">
        <v>9781440830143</v>
      </c>
      <c r="E21" s="3">
        <v>9781440830136</v>
      </c>
      <c r="F21" s="9" t="s">
        <v>75</v>
      </c>
      <c r="G21" s="1">
        <v>1</v>
      </c>
      <c r="H21" s="1">
        <v>1</v>
      </c>
      <c r="I21" s="5" t="s">
        <v>76</v>
      </c>
      <c r="J21" s="5" t="s">
        <v>16</v>
      </c>
      <c r="K21" s="2">
        <v>2014</v>
      </c>
      <c r="L21" s="12" t="str">
        <f>HYPERLINK("http://ebooks.abc-clio.com/?isbn=9781440830143")</f>
        <v>http://ebooks.abc-clio.com/?isbn=9781440830143</v>
      </c>
    </row>
    <row r="22" spans="1:12" ht="27.6">
      <c r="A22" s="1">
        <v>21</v>
      </c>
      <c r="B22" s="5" t="s">
        <v>12</v>
      </c>
      <c r="C22" s="5" t="s">
        <v>77</v>
      </c>
      <c r="D22" s="3">
        <v>9781440803772</v>
      </c>
      <c r="E22" s="3">
        <v>9781440803765</v>
      </c>
      <c r="F22" s="9" t="s">
        <v>78</v>
      </c>
      <c r="G22" s="1">
        <v>1</v>
      </c>
      <c r="H22" s="1">
        <v>1</v>
      </c>
      <c r="I22" s="5" t="s">
        <v>79</v>
      </c>
      <c r="J22" s="5" t="s">
        <v>20</v>
      </c>
      <c r="K22" s="2">
        <v>2014</v>
      </c>
      <c r="L22" s="12" t="str">
        <f>HYPERLINK("http://ebooks.abc-clio.com/?isbn=9781440803772")</f>
        <v>http://ebooks.abc-clio.com/?isbn=9781440803772</v>
      </c>
    </row>
    <row r="23" spans="1:12" ht="27.6">
      <c r="A23" s="1">
        <v>22</v>
      </c>
      <c r="B23" s="5" t="s">
        <v>12</v>
      </c>
      <c r="C23" s="5" t="s">
        <v>80</v>
      </c>
      <c r="D23" s="3">
        <v>9780313395987</v>
      </c>
      <c r="E23" s="3">
        <v>9780313395970</v>
      </c>
      <c r="F23" s="9" t="s">
        <v>81</v>
      </c>
      <c r="G23" s="1">
        <v>2</v>
      </c>
      <c r="H23" s="1">
        <v>1</v>
      </c>
      <c r="I23" s="5" t="s">
        <v>82</v>
      </c>
      <c r="J23" s="5" t="s">
        <v>20</v>
      </c>
      <c r="K23" s="2">
        <v>2014</v>
      </c>
      <c r="L23" s="12" t="str">
        <f>HYPERLINK("http://ebooks.abc-clio.com/?isbn=9780313395987")</f>
        <v>http://ebooks.abc-clio.com/?isbn=9780313395987</v>
      </c>
    </row>
    <row r="24" spans="1:12" ht="27.6">
      <c r="A24" s="1">
        <v>23</v>
      </c>
      <c r="B24" s="5" t="s">
        <v>12</v>
      </c>
      <c r="C24" s="5" t="s">
        <v>83</v>
      </c>
      <c r="D24" s="3">
        <v>9781440829871</v>
      </c>
      <c r="E24" s="3">
        <v>9781440829864</v>
      </c>
      <c r="F24" s="9" t="s">
        <v>84</v>
      </c>
      <c r="G24" s="1">
        <v>1</v>
      </c>
      <c r="H24" s="1">
        <v>1</v>
      </c>
      <c r="I24" s="5" t="s">
        <v>85</v>
      </c>
      <c r="J24" s="5" t="s">
        <v>20</v>
      </c>
      <c r="K24" s="2">
        <v>2013</v>
      </c>
      <c r="L24" s="12" t="str">
        <f>HYPERLINK("http://ebooks.abc-clio.com/?isbn=9781440829871")</f>
        <v>http://ebooks.abc-clio.com/?isbn=9781440829871</v>
      </c>
    </row>
    <row r="25" spans="1:12" ht="27.6">
      <c r="A25" s="1">
        <v>24</v>
      </c>
      <c r="B25" s="5" t="s">
        <v>12</v>
      </c>
      <c r="C25" s="5" t="s">
        <v>86</v>
      </c>
      <c r="D25" s="3">
        <v>9780313385247</v>
      </c>
      <c r="E25" s="3">
        <v>9780313385230</v>
      </c>
      <c r="F25" s="9" t="s">
        <v>87</v>
      </c>
      <c r="G25" s="1">
        <v>1</v>
      </c>
      <c r="H25" s="1">
        <v>1</v>
      </c>
      <c r="I25" s="5" t="s">
        <v>88</v>
      </c>
      <c r="J25" s="5" t="s">
        <v>16</v>
      </c>
      <c r="K25" s="2">
        <v>2010</v>
      </c>
      <c r="L25" s="12" t="str">
        <f>HYPERLINK("http://ebooks.abc-clio.com/?isbn=9780313385247")</f>
        <v>http://ebooks.abc-clio.com/?isbn=9780313385247</v>
      </c>
    </row>
    <row r="26" spans="1:12" ht="15.75">
      <c r="A26" s="1">
        <v>25</v>
      </c>
      <c r="B26" s="5" t="s">
        <v>12</v>
      </c>
      <c r="C26" s="5" t="s">
        <v>89</v>
      </c>
      <c r="D26" s="3">
        <v>9781440800832</v>
      </c>
      <c r="E26" s="3">
        <v>9781440800825</v>
      </c>
      <c r="F26" s="9" t="s">
        <v>90</v>
      </c>
      <c r="G26" s="1">
        <v>3</v>
      </c>
      <c r="H26" s="1">
        <v>1</v>
      </c>
      <c r="I26" s="5" t="s">
        <v>91</v>
      </c>
      <c r="J26" s="5" t="s">
        <v>20</v>
      </c>
      <c r="K26" s="2">
        <v>2014</v>
      </c>
      <c r="L26" s="12" t="str">
        <f>HYPERLINK("http://ebooks.abc-clio.com/?isbn=9781440800832")</f>
        <v>http://ebooks.abc-clio.com/?isbn=9781440800832</v>
      </c>
    </row>
    <row r="27" spans="1:12" ht="27.6">
      <c r="A27" s="1">
        <v>26</v>
      </c>
      <c r="B27" s="5" t="s">
        <v>12</v>
      </c>
      <c r="C27" s="5" t="s">
        <v>92</v>
      </c>
      <c r="D27" s="3">
        <v>9781440831690</v>
      </c>
      <c r="E27" s="3">
        <v>9781440831683</v>
      </c>
      <c r="F27" s="9" t="s">
        <v>93</v>
      </c>
      <c r="G27" s="1">
        <v>1</v>
      </c>
      <c r="H27" s="1">
        <v>1</v>
      </c>
      <c r="I27" s="5" t="s">
        <v>94</v>
      </c>
      <c r="J27" s="5" t="s">
        <v>20</v>
      </c>
      <c r="K27" s="2">
        <v>2014</v>
      </c>
      <c r="L27" s="12" t="str">
        <f>HYPERLINK("http://ebooks.abc-clio.com/?isbn=9781440831690")</f>
        <v>http://ebooks.abc-clio.com/?isbn=9781440831690</v>
      </c>
    </row>
    <row r="28" spans="1:12" ht="27.6">
      <c r="A28" s="1">
        <v>27</v>
      </c>
      <c r="B28" s="5" t="s">
        <v>12</v>
      </c>
      <c r="C28" s="5" t="s">
        <v>95</v>
      </c>
      <c r="D28" s="3">
        <v>9781610693080</v>
      </c>
      <c r="E28" s="3">
        <v>9781610693073</v>
      </c>
      <c r="F28" s="9" t="s">
        <v>96</v>
      </c>
      <c r="G28" s="1">
        <v>1</v>
      </c>
      <c r="H28" s="1">
        <v>1</v>
      </c>
      <c r="I28" s="5" t="s">
        <v>97</v>
      </c>
      <c r="J28" s="5" t="s">
        <v>58</v>
      </c>
      <c r="K28" s="2">
        <v>2013</v>
      </c>
      <c r="L28" s="12" t="str">
        <f>HYPERLINK("http://ebooks.abc-clio.com/?isbn=9781610693080")</f>
        <v>http://ebooks.abc-clio.com/?isbn=9781610693080</v>
      </c>
    </row>
    <row r="29" spans="1:12" ht="27.6">
      <c r="A29" s="1">
        <v>28</v>
      </c>
      <c r="B29" s="5" t="s">
        <v>12</v>
      </c>
      <c r="C29" s="5" t="s">
        <v>98</v>
      </c>
      <c r="D29" s="3">
        <v>9781610693561</v>
      </c>
      <c r="E29" s="3">
        <v>9781610693554</v>
      </c>
      <c r="F29" s="9" t="s">
        <v>99</v>
      </c>
      <c r="G29" s="1">
        <v>1</v>
      </c>
      <c r="H29" s="1">
        <v>1</v>
      </c>
      <c r="I29" s="5" t="s">
        <v>100</v>
      </c>
      <c r="J29" s="5" t="s">
        <v>58</v>
      </c>
      <c r="K29" s="2">
        <v>2014</v>
      </c>
      <c r="L29" s="12" t="str">
        <f>HYPERLINK("http://ebooks.abc-clio.com/?isbn=9781610693561")</f>
        <v>http://ebooks.abc-clio.com/?isbn=9781610693561</v>
      </c>
    </row>
    <row r="30" spans="1:12" ht="15.75">
      <c r="A30" s="1">
        <v>29</v>
      </c>
      <c r="B30" s="5" t="s">
        <v>12</v>
      </c>
      <c r="C30" s="5" t="s">
        <v>101</v>
      </c>
      <c r="D30" s="3">
        <v>9780313056178</v>
      </c>
      <c r="E30" s="3">
        <v>9780313336553</v>
      </c>
      <c r="F30" s="9" t="s">
        <v>102</v>
      </c>
      <c r="G30" s="1">
        <v>1</v>
      </c>
      <c r="H30" s="1">
        <v>1</v>
      </c>
      <c r="I30" s="5" t="s">
        <v>103</v>
      </c>
      <c r="J30" s="5" t="s">
        <v>16</v>
      </c>
      <c r="K30" s="2">
        <v>2013</v>
      </c>
      <c r="L30" s="12" t="str">
        <f>HYPERLINK("http://ebooks.abc-clio.com/?isbn=9780313056178")</f>
        <v>http://ebooks.abc-clio.com/?isbn=9780313056178</v>
      </c>
    </row>
    <row r="31" spans="1:12" ht="15.75">
      <c r="A31" s="1">
        <v>30</v>
      </c>
      <c r="B31" s="5" t="s">
        <v>12</v>
      </c>
      <c r="C31" s="5" t="s">
        <v>104</v>
      </c>
      <c r="D31" s="3">
        <v>9781610691956</v>
      </c>
      <c r="E31" s="3">
        <v>9781610691949</v>
      </c>
      <c r="F31" s="9" t="s">
        <v>105</v>
      </c>
      <c r="G31" s="1">
        <v>1</v>
      </c>
      <c r="H31" s="1">
        <v>1</v>
      </c>
      <c r="I31" s="5" t="s">
        <v>106</v>
      </c>
      <c r="J31" s="5" t="s">
        <v>27</v>
      </c>
      <c r="K31" s="2">
        <v>2014</v>
      </c>
      <c r="L31" s="12" t="str">
        <f>HYPERLINK("http://ebooks.abc-clio.com/?isbn=9781610691956")</f>
        <v>http://ebooks.abc-clio.com/?isbn=9781610691956</v>
      </c>
    </row>
    <row r="32" spans="1:12" ht="15.75">
      <c r="A32" s="1">
        <v>31</v>
      </c>
      <c r="B32" s="5" t="s">
        <v>12</v>
      </c>
      <c r="C32" s="5" t="s">
        <v>107</v>
      </c>
      <c r="D32" s="3">
        <v>9781598842340</v>
      </c>
      <c r="E32" s="3">
        <v>9781598842333</v>
      </c>
      <c r="F32" s="9" t="s">
        <v>108</v>
      </c>
      <c r="G32" s="1">
        <v>1</v>
      </c>
      <c r="H32" s="1">
        <v>1</v>
      </c>
      <c r="I32" s="5" t="s">
        <v>109</v>
      </c>
      <c r="J32" s="5" t="s">
        <v>27</v>
      </c>
      <c r="K32" s="2">
        <v>2013</v>
      </c>
      <c r="L32" s="12" t="str">
        <f>HYPERLINK("http://ebooks.abc-clio.com/?isbn=9781598842340")</f>
        <v>http://ebooks.abc-clio.com/?isbn=9781598842340</v>
      </c>
    </row>
    <row r="33" spans="1:12" ht="15.75">
      <c r="A33" s="1">
        <v>32</v>
      </c>
      <c r="B33" s="5" t="s">
        <v>12</v>
      </c>
      <c r="C33" s="5" t="s">
        <v>110</v>
      </c>
      <c r="D33" s="3">
        <v>9780313381454</v>
      </c>
      <c r="E33" s="3">
        <v>9780313381447</v>
      </c>
      <c r="F33" s="9" t="s">
        <v>111</v>
      </c>
      <c r="G33" s="1">
        <v>2</v>
      </c>
      <c r="H33" s="1">
        <v>1</v>
      </c>
      <c r="I33" s="5" t="s">
        <v>112</v>
      </c>
      <c r="J33" s="5" t="s">
        <v>16</v>
      </c>
      <c r="K33" s="2">
        <v>2013</v>
      </c>
      <c r="L33" s="12" t="str">
        <f>HYPERLINK("http://ebooks.abc-clio.com/?isbn=9780313381454")</f>
        <v>http://ebooks.abc-clio.com/?isbn=9780313381454</v>
      </c>
    </row>
    <row r="34" spans="1:12" ht="15.75">
      <c r="A34" s="1">
        <v>33</v>
      </c>
      <c r="B34" s="5" t="s">
        <v>12</v>
      </c>
      <c r="C34" s="5" t="s">
        <v>113</v>
      </c>
      <c r="D34" s="3">
        <v>9781610690027</v>
      </c>
      <c r="E34" s="3">
        <v>9781610690010</v>
      </c>
      <c r="F34" s="9" t="s">
        <v>114</v>
      </c>
      <c r="G34" s="1">
        <v>2</v>
      </c>
      <c r="H34" s="1">
        <v>1</v>
      </c>
      <c r="I34" s="5" t="s">
        <v>115</v>
      </c>
      <c r="J34" s="5" t="s">
        <v>27</v>
      </c>
      <c r="K34" s="2">
        <v>2013</v>
      </c>
      <c r="L34" s="12" t="str">
        <f>HYPERLINK("http://ebooks.abc-clio.com/?isbn=9781610690027")</f>
        <v>http://ebooks.abc-clio.com/?isbn=9781610690027</v>
      </c>
    </row>
    <row r="35" spans="1:12" ht="15.75">
      <c r="A35" s="1">
        <v>34</v>
      </c>
      <c r="B35" s="5" t="s">
        <v>12</v>
      </c>
      <c r="C35" s="5" t="s">
        <v>92</v>
      </c>
      <c r="D35" s="3">
        <v>9781440800269</v>
      </c>
      <c r="E35" s="3">
        <v>9781440800252</v>
      </c>
      <c r="F35" s="9" t="s">
        <v>116</v>
      </c>
      <c r="G35" s="1">
        <v>3</v>
      </c>
      <c r="H35" s="1">
        <v>1</v>
      </c>
      <c r="I35" s="5" t="s">
        <v>117</v>
      </c>
      <c r="J35" s="5" t="s">
        <v>16</v>
      </c>
      <c r="K35" s="2">
        <v>2013</v>
      </c>
      <c r="L35" s="12" t="str">
        <f>HYPERLINK("http://ebooks.abc-clio.com/?isbn=9781440800269")</f>
        <v>http://ebooks.abc-clio.com/?isbn=9781440800269</v>
      </c>
    </row>
    <row r="36" spans="1:12" ht="27.6">
      <c r="A36" s="1">
        <v>35</v>
      </c>
      <c r="B36" s="5" t="s">
        <v>12</v>
      </c>
      <c r="C36" s="5" t="s">
        <v>86</v>
      </c>
      <c r="D36" s="3">
        <v>9781851099610</v>
      </c>
      <c r="E36" s="3">
        <v>9781851099603</v>
      </c>
      <c r="F36" s="9" t="s">
        <v>118</v>
      </c>
      <c r="G36" s="1">
        <v>4</v>
      </c>
      <c r="H36" s="1">
        <v>2</v>
      </c>
      <c r="I36" s="5" t="s">
        <v>60</v>
      </c>
      <c r="J36" s="5" t="s">
        <v>27</v>
      </c>
      <c r="K36" s="2">
        <v>2011</v>
      </c>
      <c r="L36" s="12" t="str">
        <f>HYPERLINK("http://ebooks.abc-clio.com/?isbn=9781851099610")</f>
        <v>http://ebooks.abc-clio.com/?isbn=9781851099610</v>
      </c>
    </row>
    <row r="37" spans="1:12" ht="27.6">
      <c r="A37" s="1">
        <v>36</v>
      </c>
      <c r="B37" s="5" t="s">
        <v>12</v>
      </c>
      <c r="C37" s="5" t="s">
        <v>119</v>
      </c>
      <c r="D37" s="3">
        <v>9780313384295</v>
      </c>
      <c r="E37" s="3">
        <v>9780313384288</v>
      </c>
      <c r="F37" s="9" t="s">
        <v>120</v>
      </c>
      <c r="G37" s="1">
        <v>1</v>
      </c>
      <c r="H37" s="1">
        <v>1</v>
      </c>
      <c r="I37" s="5" t="s">
        <v>121</v>
      </c>
      <c r="J37" s="5" t="s">
        <v>20</v>
      </c>
      <c r="K37" s="2">
        <v>2011</v>
      </c>
      <c r="L37" s="12" t="str">
        <f>HYPERLINK("http://ebooks.abc-clio.com/?isbn=9780313384295")</f>
        <v>http://ebooks.abc-clio.com/?isbn=9780313384295</v>
      </c>
    </row>
    <row r="38" spans="1:12" ht="27.6">
      <c r="A38" s="1">
        <v>37</v>
      </c>
      <c r="B38" s="5" t="s">
        <v>12</v>
      </c>
      <c r="C38" s="5" t="s">
        <v>74</v>
      </c>
      <c r="D38" s="3">
        <v>9781440829895</v>
      </c>
      <c r="E38" s="3">
        <v>9781440829888</v>
      </c>
      <c r="F38" s="9" t="s">
        <v>122</v>
      </c>
      <c r="G38" s="1">
        <v>1</v>
      </c>
      <c r="H38" s="1">
        <v>1</v>
      </c>
      <c r="I38" s="5" t="s">
        <v>123</v>
      </c>
      <c r="J38" s="5" t="s">
        <v>20</v>
      </c>
      <c r="K38" s="2">
        <v>2014</v>
      </c>
      <c r="L38" s="12" t="str">
        <f>HYPERLINK("http://ebooks.abc-clio.com/?isbn=9781440829895")</f>
        <v>http://ebooks.abc-clio.com/?isbn=9781440829895</v>
      </c>
    </row>
    <row r="39" spans="1:12" ht="27.6">
      <c r="A39" s="1">
        <v>38</v>
      </c>
      <c r="B39" s="5" t="s">
        <v>12</v>
      </c>
      <c r="C39" s="5" t="s">
        <v>124</v>
      </c>
      <c r="D39" s="3">
        <v>9781440801204</v>
      </c>
      <c r="E39" s="3">
        <v>9781440801198</v>
      </c>
      <c r="F39" s="9" t="s">
        <v>125</v>
      </c>
      <c r="G39" s="1">
        <v>1</v>
      </c>
      <c r="H39" s="1">
        <v>1</v>
      </c>
      <c r="I39" s="5" t="s">
        <v>126</v>
      </c>
      <c r="J39" s="5" t="s">
        <v>16</v>
      </c>
      <c r="K39" s="2">
        <v>2014</v>
      </c>
      <c r="L39" s="12" t="str">
        <f>HYPERLINK("http://ebooks.abc-clio.com/?isbn=9781440801204")</f>
        <v>http://ebooks.abc-clio.com/?isbn=9781440801204</v>
      </c>
    </row>
    <row r="40" spans="1:12" ht="27.6">
      <c r="A40" s="1">
        <v>39</v>
      </c>
      <c r="B40" s="5" t="s">
        <v>12</v>
      </c>
      <c r="C40" s="5" t="s">
        <v>127</v>
      </c>
      <c r="D40" s="3">
        <v>9781610690188</v>
      </c>
      <c r="E40" s="3">
        <v>9781610690171</v>
      </c>
      <c r="F40" s="9" t="s">
        <v>128</v>
      </c>
      <c r="G40" s="1">
        <v>1</v>
      </c>
      <c r="H40" s="1">
        <v>1</v>
      </c>
      <c r="I40" s="5" t="s">
        <v>129</v>
      </c>
      <c r="J40" s="5" t="s">
        <v>27</v>
      </c>
      <c r="K40" s="2">
        <v>2014</v>
      </c>
      <c r="L40" s="12" t="str">
        <f>HYPERLINK("http://ebooks.abc-clio.com/?isbn=9781610690188")</f>
        <v>http://ebooks.abc-clio.com/?isbn=9781610690188</v>
      </c>
    </row>
    <row r="41" spans="1:12" ht="15.75">
      <c r="A41" s="1">
        <v>40</v>
      </c>
      <c r="B41" s="5" t="s">
        <v>12</v>
      </c>
      <c r="C41" s="5" t="s">
        <v>24</v>
      </c>
      <c r="D41" s="3">
        <v>9780313341885</v>
      </c>
      <c r="E41" s="3">
        <v>9780313341878</v>
      </c>
      <c r="F41" s="9" t="s">
        <v>130</v>
      </c>
      <c r="G41" s="1">
        <v>1</v>
      </c>
      <c r="H41" s="1">
        <v>1</v>
      </c>
      <c r="I41" s="5" t="s">
        <v>131</v>
      </c>
      <c r="J41" s="5" t="s">
        <v>16</v>
      </c>
      <c r="K41" s="2">
        <v>2012</v>
      </c>
      <c r="L41" s="12" t="str">
        <f>HYPERLINK("http://ebooks.abc-clio.com/?isbn=9780313341885")</f>
        <v>http://ebooks.abc-clio.com/?isbn=9780313341885</v>
      </c>
    </row>
    <row r="42" spans="1:12" ht="27.6">
      <c r="A42" s="1">
        <v>41</v>
      </c>
      <c r="B42" s="5" t="s">
        <v>12</v>
      </c>
      <c r="C42" s="5" t="s">
        <v>132</v>
      </c>
      <c r="D42" s="3">
        <v>9781440801884</v>
      </c>
      <c r="E42" s="3">
        <v>9781440801877</v>
      </c>
      <c r="F42" s="9" t="s">
        <v>133</v>
      </c>
      <c r="G42" s="1">
        <v>1</v>
      </c>
      <c r="H42" s="1">
        <v>1</v>
      </c>
      <c r="I42" s="5" t="s">
        <v>134</v>
      </c>
      <c r="J42" s="5" t="s">
        <v>20</v>
      </c>
      <c r="K42" s="2">
        <v>2014</v>
      </c>
      <c r="L42" s="12" t="str">
        <f>HYPERLINK("http://ebooks.abc-clio.com/?isbn=9781440801884")</f>
        <v>http://ebooks.abc-clio.com/?isbn=9781440801884</v>
      </c>
    </row>
    <row r="43" spans="1:12" ht="15.75">
      <c r="A43" s="1">
        <v>42</v>
      </c>
      <c r="B43" s="5" t="s">
        <v>12</v>
      </c>
      <c r="C43" s="5" t="s">
        <v>61</v>
      </c>
      <c r="D43" s="3">
        <v>9780313376894</v>
      </c>
      <c r="E43" s="3">
        <v>9780313376887</v>
      </c>
      <c r="F43" s="9" t="s">
        <v>135</v>
      </c>
      <c r="G43" s="1">
        <v>1</v>
      </c>
      <c r="H43" s="1">
        <v>1</v>
      </c>
      <c r="I43" s="5" t="s">
        <v>136</v>
      </c>
      <c r="J43" s="5" t="s">
        <v>16</v>
      </c>
      <c r="K43" s="2">
        <v>2011</v>
      </c>
      <c r="L43" s="12" t="str">
        <f>HYPERLINK("http://ebooks.abc-clio.com/?isbn=9780313376894")</f>
        <v>http://ebooks.abc-clio.com/?isbn=9780313376894</v>
      </c>
    </row>
    <row r="44" spans="1:12" ht="27.6">
      <c r="A44" s="1">
        <v>43</v>
      </c>
      <c r="B44" s="5" t="s">
        <v>12</v>
      </c>
      <c r="C44" s="5" t="s">
        <v>52</v>
      </c>
      <c r="D44" s="3">
        <v>9781610697446</v>
      </c>
      <c r="E44" s="3">
        <v>9781610697439</v>
      </c>
      <c r="F44" s="9" t="s">
        <v>137</v>
      </c>
      <c r="G44" s="1">
        <v>1</v>
      </c>
      <c r="H44" s="1">
        <v>1</v>
      </c>
      <c r="I44" s="5" t="s">
        <v>138</v>
      </c>
      <c r="J44" s="5" t="s">
        <v>16</v>
      </c>
      <c r="K44" s="2">
        <v>2014</v>
      </c>
      <c r="L44" s="12" t="str">
        <f>HYPERLINK("http://ebooks.abc-clio.com/?isbn=9781610697446")</f>
        <v>http://ebooks.abc-clio.com/?isbn=9781610697446</v>
      </c>
    </row>
    <row r="45" spans="1:12" ht="27.6">
      <c r="A45" s="1">
        <v>44</v>
      </c>
      <c r="B45" s="5" t="s">
        <v>12</v>
      </c>
      <c r="C45" s="5" t="s">
        <v>139</v>
      </c>
      <c r="D45" s="3">
        <v>9780313063428</v>
      </c>
      <c r="E45" s="3">
        <v>9780313336751</v>
      </c>
      <c r="F45" s="9" t="s">
        <v>140</v>
      </c>
      <c r="G45" s="1">
        <v>1</v>
      </c>
      <c r="H45" s="1">
        <v>1</v>
      </c>
      <c r="I45" s="5" t="s">
        <v>141</v>
      </c>
      <c r="J45" s="5" t="s">
        <v>20</v>
      </c>
      <c r="K45" s="2">
        <v>2013</v>
      </c>
      <c r="L45" s="12" t="str">
        <f>HYPERLINK("http://ebooks.abc-clio.com/?isbn=9780313063428")</f>
        <v>http://ebooks.abc-clio.com/?isbn=9780313063428</v>
      </c>
    </row>
    <row r="46" spans="1:12" ht="41.4">
      <c r="A46" s="1">
        <v>45</v>
      </c>
      <c r="B46" s="5" t="s">
        <v>12</v>
      </c>
      <c r="C46" s="5" t="s">
        <v>92</v>
      </c>
      <c r="D46" s="3">
        <v>9780313398919</v>
      </c>
      <c r="E46" s="3">
        <v>9780313398902</v>
      </c>
      <c r="F46" s="9" t="s">
        <v>142</v>
      </c>
      <c r="G46" s="1">
        <v>1</v>
      </c>
      <c r="H46" s="1">
        <v>1</v>
      </c>
      <c r="I46" s="5" t="s">
        <v>143</v>
      </c>
      <c r="J46" s="5" t="s">
        <v>20</v>
      </c>
      <c r="K46" s="2">
        <v>2012</v>
      </c>
      <c r="L46" s="12" t="str">
        <f>HYPERLINK("http://ebooks.abc-clio.com/?isbn=9780313398919")</f>
        <v>http://ebooks.abc-clio.com/?isbn=9780313398919</v>
      </c>
    </row>
    <row r="47" spans="1:12" ht="15.75">
      <c r="A47" s="1">
        <v>46</v>
      </c>
      <c r="B47" s="5" t="s">
        <v>12</v>
      </c>
      <c r="C47" s="5" t="s">
        <v>144</v>
      </c>
      <c r="D47" s="3">
        <v>9780313378669</v>
      </c>
      <c r="E47" s="3">
        <v>9780313378652</v>
      </c>
      <c r="F47" s="9" t="s">
        <v>145</v>
      </c>
      <c r="G47" s="1">
        <v>1</v>
      </c>
      <c r="H47" s="1">
        <v>1</v>
      </c>
      <c r="I47" s="5" t="s">
        <v>146</v>
      </c>
      <c r="J47" s="5" t="s">
        <v>16</v>
      </c>
      <c r="K47" s="2">
        <v>2012</v>
      </c>
      <c r="L47" s="12" t="str">
        <f>HYPERLINK("http://ebooks.abc-clio.com/?isbn=9780313378669")</f>
        <v>http://ebooks.abc-clio.com/?isbn=9780313378669</v>
      </c>
    </row>
    <row r="48" spans="1:12" ht="15.75">
      <c r="A48" s="1">
        <v>47</v>
      </c>
      <c r="B48" s="5" t="s">
        <v>12</v>
      </c>
      <c r="C48" s="5" t="s">
        <v>147</v>
      </c>
      <c r="D48" s="3">
        <v>9781610698870</v>
      </c>
      <c r="E48" s="3">
        <v>9781610693219</v>
      </c>
      <c r="F48" s="9" t="s">
        <v>148</v>
      </c>
      <c r="G48" s="1">
        <v>1</v>
      </c>
      <c r="H48" s="1">
        <v>1</v>
      </c>
      <c r="I48" s="5" t="s">
        <v>149</v>
      </c>
      <c r="J48" s="5" t="s">
        <v>58</v>
      </c>
      <c r="K48" s="2">
        <v>2014</v>
      </c>
      <c r="L48" s="12" t="str">
        <f>HYPERLINK("http://ebooks.abc-clio.com/?isbn=9781610698870")</f>
        <v>http://ebooks.abc-clio.com/?isbn=9781610698870</v>
      </c>
    </row>
    <row r="49" spans="1:12" ht="15.75">
      <c r="A49" s="1">
        <v>48</v>
      </c>
      <c r="B49" s="5" t="s">
        <v>12</v>
      </c>
      <c r="C49" s="5" t="s">
        <v>150</v>
      </c>
      <c r="D49" s="3">
        <v>9780313375125</v>
      </c>
      <c r="E49" s="3">
        <v>9780313375118</v>
      </c>
      <c r="F49" s="9" t="s">
        <v>151</v>
      </c>
      <c r="G49" s="1">
        <v>1</v>
      </c>
      <c r="H49" s="1">
        <v>1</v>
      </c>
      <c r="I49" s="5" t="s">
        <v>152</v>
      </c>
      <c r="J49" s="5" t="s">
        <v>153</v>
      </c>
      <c r="K49" s="2">
        <v>2011</v>
      </c>
      <c r="L49" s="12" t="str">
        <f>HYPERLINK("http://ebooks.abc-clio.com/?isbn=9780313375125")</f>
        <v>http://ebooks.abc-clio.com/?isbn=9780313375125</v>
      </c>
    </row>
    <row r="50" spans="1:12" ht="15.75">
      <c r="A50" s="1">
        <v>49</v>
      </c>
      <c r="B50" s="5" t="s">
        <v>12</v>
      </c>
      <c r="C50" s="5" t="s">
        <v>150</v>
      </c>
      <c r="D50" s="3">
        <v>9781610695824</v>
      </c>
      <c r="E50" s="3">
        <v>9781610695817</v>
      </c>
      <c r="F50" s="9" t="s">
        <v>154</v>
      </c>
      <c r="G50" s="1">
        <v>1</v>
      </c>
      <c r="H50" s="1">
        <v>2</v>
      </c>
      <c r="I50" s="5" t="s">
        <v>155</v>
      </c>
      <c r="J50" s="5" t="s">
        <v>16</v>
      </c>
      <c r="K50" s="2">
        <v>2014</v>
      </c>
      <c r="L50" s="12" t="str">
        <f>HYPERLINK("http://ebooks.abc-clio.com/?isbn=9781610695824")</f>
        <v>http://ebooks.abc-clio.com/?isbn=9781610695824</v>
      </c>
    </row>
    <row r="51" spans="1:12" ht="27.6">
      <c r="A51" s="1">
        <v>50</v>
      </c>
      <c r="B51" s="5" t="s">
        <v>12</v>
      </c>
      <c r="C51" s="5" t="s">
        <v>119</v>
      </c>
      <c r="D51" s="3">
        <v>9781440828126</v>
      </c>
      <c r="E51" s="3">
        <v>9781440828119</v>
      </c>
      <c r="F51" s="9" t="s">
        <v>156</v>
      </c>
      <c r="G51" s="1">
        <v>1</v>
      </c>
      <c r="H51" s="1">
        <v>1</v>
      </c>
      <c r="I51" s="5" t="s">
        <v>157</v>
      </c>
      <c r="J51" s="5" t="s">
        <v>20</v>
      </c>
      <c r="K51" s="2">
        <v>2013</v>
      </c>
      <c r="L51" s="12" t="str">
        <f>HYPERLINK("http://ebooks.abc-clio.com/?isbn=9781440828126")</f>
        <v>http://ebooks.abc-clio.com/?isbn=9781440828126</v>
      </c>
    </row>
    <row r="52" spans="1:12" ht="27.6">
      <c r="A52" s="1">
        <v>51</v>
      </c>
      <c r="B52" s="5" t="s">
        <v>12</v>
      </c>
      <c r="C52" s="5" t="s">
        <v>158</v>
      </c>
      <c r="D52" s="3">
        <v>9781610693486</v>
      </c>
      <c r="E52" s="3">
        <v>9781610693479</v>
      </c>
      <c r="F52" s="9" t="s">
        <v>159</v>
      </c>
      <c r="G52" s="1">
        <v>1</v>
      </c>
      <c r="H52" s="1">
        <v>1</v>
      </c>
      <c r="I52" s="5" t="s">
        <v>160</v>
      </c>
      <c r="J52" s="5" t="s">
        <v>58</v>
      </c>
      <c r="K52" s="2">
        <v>2013</v>
      </c>
      <c r="L52" s="12" t="str">
        <f>HYPERLINK("http://ebooks.abc-clio.com/?isbn=9781610693486")</f>
        <v>http://ebooks.abc-clio.com/?isbn=9781610693486</v>
      </c>
    </row>
    <row r="53" spans="1:12" ht="15.75">
      <c r="A53" s="1">
        <v>52</v>
      </c>
      <c r="B53" s="5" t="s">
        <v>12</v>
      </c>
      <c r="C53" s="5" t="s">
        <v>13</v>
      </c>
      <c r="D53" s="3">
        <v>9780313379390</v>
      </c>
      <c r="E53" s="3">
        <v>9780313379383</v>
      </c>
      <c r="F53" s="9" t="s">
        <v>161</v>
      </c>
      <c r="G53" s="1">
        <v>1</v>
      </c>
      <c r="H53" s="1">
        <v>1</v>
      </c>
      <c r="I53" s="5" t="s">
        <v>162</v>
      </c>
      <c r="J53" s="5" t="s">
        <v>16</v>
      </c>
      <c r="K53" s="2">
        <v>2010</v>
      </c>
      <c r="L53" s="12" t="str">
        <f>HYPERLINK("http://ebooks.abc-clio.com/?isbn=9780313379390")</f>
        <v>http://ebooks.abc-clio.com/?isbn=9780313379390</v>
      </c>
    </row>
    <row r="54" spans="1:12" ht="27.6">
      <c r="A54" s="1">
        <v>53</v>
      </c>
      <c r="B54" s="5" t="s">
        <v>12</v>
      </c>
      <c r="C54" s="5" t="s">
        <v>163</v>
      </c>
      <c r="D54" s="3">
        <v>9781591589235</v>
      </c>
      <c r="E54" s="3">
        <v>9781591589228</v>
      </c>
      <c r="F54" s="9" t="s">
        <v>164</v>
      </c>
      <c r="G54" s="1">
        <v>1</v>
      </c>
      <c r="H54" s="1">
        <v>3</v>
      </c>
      <c r="I54" s="5" t="s">
        <v>165</v>
      </c>
      <c r="J54" s="5" t="s">
        <v>58</v>
      </c>
      <c r="K54" s="2">
        <v>2014</v>
      </c>
      <c r="L54" s="12" t="str">
        <f>HYPERLINK("http://ebooks.abc-clio.com/?isbn=9781591589235")</f>
        <v>http://ebooks.abc-clio.com/?isbn=9781591589235</v>
      </c>
    </row>
    <row r="55" spans="1:12" ht="27.6">
      <c r="A55" s="1">
        <v>54</v>
      </c>
      <c r="B55" s="5" t="s">
        <v>12</v>
      </c>
      <c r="C55" s="5" t="s">
        <v>166</v>
      </c>
      <c r="D55" s="3">
        <v>9781598849103</v>
      </c>
      <c r="E55" s="3">
        <v>9781591585664</v>
      </c>
      <c r="F55" s="9" t="s">
        <v>167</v>
      </c>
      <c r="G55" s="1">
        <v>1</v>
      </c>
      <c r="H55" s="1">
        <v>1</v>
      </c>
      <c r="I55" s="5" t="s">
        <v>168</v>
      </c>
      <c r="J55" s="5" t="s">
        <v>58</v>
      </c>
      <c r="K55" s="2">
        <v>2011</v>
      </c>
      <c r="L55" s="12" t="str">
        <f>HYPERLINK("http://ebooks.abc-clio.com/?isbn=9781598849103")</f>
        <v>http://ebooks.abc-clio.com/?isbn=9781598849103</v>
      </c>
    </row>
    <row r="56" spans="1:12" ht="15.75">
      <c r="A56" s="1">
        <v>55</v>
      </c>
      <c r="B56" s="5" t="s">
        <v>12</v>
      </c>
      <c r="C56" s="5" t="s">
        <v>169</v>
      </c>
      <c r="D56" s="3">
        <v>9781610691505</v>
      </c>
      <c r="E56" s="3">
        <v>9781610691499</v>
      </c>
      <c r="F56" s="9" t="s">
        <v>170</v>
      </c>
      <c r="G56" s="1">
        <v>1</v>
      </c>
      <c r="H56" s="1">
        <v>1</v>
      </c>
      <c r="I56" s="5" t="s">
        <v>171</v>
      </c>
      <c r="J56" s="5" t="s">
        <v>27</v>
      </c>
      <c r="K56" s="2">
        <v>2013</v>
      </c>
      <c r="L56" s="12" t="str">
        <f>HYPERLINK("http://ebooks.abc-clio.com/?isbn=9781610691505")</f>
        <v>http://ebooks.abc-clio.com/?isbn=9781610691505</v>
      </c>
    </row>
    <row r="57" spans="1:12" ht="15.75">
      <c r="A57" s="1">
        <v>56</v>
      </c>
      <c r="B57" s="5" t="s">
        <v>12</v>
      </c>
      <c r="C57" s="5" t="s">
        <v>49</v>
      </c>
      <c r="D57" s="3">
        <v>9780313380655</v>
      </c>
      <c r="E57" s="3">
        <v>9780313380648</v>
      </c>
      <c r="F57" s="9" t="s">
        <v>172</v>
      </c>
      <c r="G57" s="1">
        <v>1</v>
      </c>
      <c r="H57" s="1">
        <v>1</v>
      </c>
      <c r="I57" s="5" t="s">
        <v>173</v>
      </c>
      <c r="J57" s="5" t="s">
        <v>16</v>
      </c>
      <c r="K57" s="2">
        <v>2013</v>
      </c>
      <c r="L57" s="12" t="str">
        <f>HYPERLINK("http://ebooks.abc-clio.com/?isbn=9780313380655")</f>
        <v>http://ebooks.abc-clio.com/?isbn=9780313380655</v>
      </c>
    </row>
    <row r="58" spans="1:12" ht="27.6">
      <c r="A58" s="1">
        <v>57</v>
      </c>
      <c r="B58" s="5" t="s">
        <v>12</v>
      </c>
      <c r="C58" s="5" t="s">
        <v>52</v>
      </c>
      <c r="D58" s="3">
        <v>9781440802560</v>
      </c>
      <c r="E58" s="3">
        <v>9781440802553</v>
      </c>
      <c r="F58" s="9" t="s">
        <v>174</v>
      </c>
      <c r="G58" s="1">
        <v>1</v>
      </c>
      <c r="H58" s="1">
        <v>3</v>
      </c>
      <c r="I58" s="5" t="s">
        <v>175</v>
      </c>
      <c r="J58" s="5" t="s">
        <v>20</v>
      </c>
      <c r="K58" s="2">
        <v>2013</v>
      </c>
      <c r="L58" s="12" t="str">
        <f>HYPERLINK("http://ebooks.abc-clio.com/?isbn=9781440802560")</f>
        <v>http://ebooks.abc-clio.com/?isbn=9781440802560</v>
      </c>
    </row>
    <row r="59" spans="1:12" ht="15.75">
      <c r="A59" s="1">
        <v>58</v>
      </c>
      <c r="B59" s="5" t="s">
        <v>12</v>
      </c>
      <c r="C59" s="5" t="s">
        <v>92</v>
      </c>
      <c r="D59" s="3">
        <v>9781610690140</v>
      </c>
      <c r="E59" s="3">
        <v>9781610690133</v>
      </c>
      <c r="F59" s="9" t="s">
        <v>176</v>
      </c>
      <c r="G59" s="1">
        <v>2</v>
      </c>
      <c r="H59" s="1">
        <v>1</v>
      </c>
      <c r="I59" s="5" t="s">
        <v>177</v>
      </c>
      <c r="J59" s="5" t="s">
        <v>27</v>
      </c>
      <c r="K59" s="2">
        <v>2013</v>
      </c>
      <c r="L59" s="12" t="str">
        <f>HYPERLINK("http://ebooks.abc-clio.com/?isbn=9781610690140")</f>
        <v>http://ebooks.abc-clio.com/?isbn=9781610690140</v>
      </c>
    </row>
    <row r="60" spans="1:12" ht="27.6">
      <c r="A60" s="1">
        <v>59</v>
      </c>
      <c r="B60" s="5" t="s">
        <v>12</v>
      </c>
      <c r="C60" s="5" t="s">
        <v>178</v>
      </c>
      <c r="D60" s="3">
        <v>9780313391569</v>
      </c>
      <c r="E60" s="3">
        <v>9780313391552</v>
      </c>
      <c r="F60" s="9" t="s">
        <v>179</v>
      </c>
      <c r="G60" s="1">
        <v>1</v>
      </c>
      <c r="H60" s="1">
        <v>1</v>
      </c>
      <c r="I60" s="5" t="s">
        <v>180</v>
      </c>
      <c r="J60" s="5" t="s">
        <v>20</v>
      </c>
      <c r="K60" s="2">
        <v>2011</v>
      </c>
      <c r="L60" s="12" t="str">
        <f>HYPERLINK("http://ebooks.abc-clio.com/?isbn=9780313391569")</f>
        <v>http://ebooks.abc-clio.com/?isbn=9780313391569</v>
      </c>
    </row>
    <row r="61" spans="1:12" ht="27.6">
      <c r="A61" s="1">
        <v>60</v>
      </c>
      <c r="B61" s="5" t="s">
        <v>12</v>
      </c>
      <c r="C61" s="5" t="s">
        <v>92</v>
      </c>
      <c r="D61" s="3">
        <v>9781440828461</v>
      </c>
      <c r="E61" s="3">
        <v>9781440828454</v>
      </c>
      <c r="F61" s="9" t="s">
        <v>181</v>
      </c>
      <c r="G61" s="1">
        <v>2</v>
      </c>
      <c r="H61" s="1">
        <v>1</v>
      </c>
      <c r="I61" s="5" t="s">
        <v>182</v>
      </c>
      <c r="J61" s="5" t="s">
        <v>20</v>
      </c>
      <c r="K61" s="2">
        <v>2013</v>
      </c>
      <c r="L61" s="12" t="str">
        <f>HYPERLINK("http://ebooks.abc-clio.com/?isbn=9781440828461")</f>
        <v>http://ebooks.abc-clio.com/?isbn=9781440828461</v>
      </c>
    </row>
    <row r="62" spans="1:12" ht="15.75">
      <c r="A62" s="1">
        <v>61</v>
      </c>
      <c r="B62" s="5" t="s">
        <v>12</v>
      </c>
      <c r="C62" s="5" t="s">
        <v>183</v>
      </c>
      <c r="D62" s="3">
        <v>9780313386695</v>
      </c>
      <c r="E62" s="3">
        <v>9780313386688</v>
      </c>
      <c r="F62" s="9" t="s">
        <v>184</v>
      </c>
      <c r="G62" s="1">
        <v>1</v>
      </c>
      <c r="H62" s="1">
        <v>1</v>
      </c>
      <c r="I62" s="5" t="s">
        <v>185</v>
      </c>
      <c r="J62" s="5" t="s">
        <v>16</v>
      </c>
      <c r="K62" s="2">
        <v>2012</v>
      </c>
      <c r="L62" s="12" t="str">
        <f>HYPERLINK("http://ebooks.abc-clio.com/?isbn=9780313386695")</f>
        <v>http://ebooks.abc-clio.com/?isbn=9780313386695</v>
      </c>
    </row>
    <row r="63" spans="1:12" ht="41.4">
      <c r="A63" s="1">
        <v>62</v>
      </c>
      <c r="B63" s="5" t="s">
        <v>12</v>
      </c>
      <c r="C63" s="5" t="s">
        <v>40</v>
      </c>
      <c r="D63" s="3">
        <v>9780313381317</v>
      </c>
      <c r="E63" s="3">
        <v>9780313381300</v>
      </c>
      <c r="F63" s="9" t="s">
        <v>186</v>
      </c>
      <c r="G63" s="1">
        <v>1</v>
      </c>
      <c r="H63" s="1">
        <v>1</v>
      </c>
      <c r="I63" s="5" t="s">
        <v>187</v>
      </c>
      <c r="J63" s="5" t="s">
        <v>20</v>
      </c>
      <c r="K63" s="2">
        <v>2010</v>
      </c>
      <c r="L63" s="12" t="str">
        <f>HYPERLINK("http://ebooks.abc-clio.com/?isbn=9780313381317")</f>
        <v>http://ebooks.abc-clio.com/?isbn=9780313381317</v>
      </c>
    </row>
    <row r="64" spans="1:12" ht="27.6">
      <c r="A64" s="1">
        <v>63</v>
      </c>
      <c r="B64" s="5" t="s">
        <v>12</v>
      </c>
      <c r="C64" s="5" t="s">
        <v>188</v>
      </c>
      <c r="D64" s="3">
        <v>9781440829666</v>
      </c>
      <c r="E64" s="3">
        <v>9781440829659</v>
      </c>
      <c r="F64" s="9" t="s">
        <v>189</v>
      </c>
      <c r="G64" s="1">
        <v>1</v>
      </c>
      <c r="H64" s="1">
        <v>1</v>
      </c>
      <c r="I64" s="5" t="s">
        <v>190</v>
      </c>
      <c r="J64" s="5" t="s">
        <v>20</v>
      </c>
      <c r="K64" s="2">
        <v>2013</v>
      </c>
      <c r="L64" s="12" t="str">
        <f>HYPERLINK("http://ebooks.abc-clio.com/?isbn=9781440829666")</f>
        <v>http://ebooks.abc-clio.com/?isbn=9781440829666</v>
      </c>
    </row>
    <row r="65" spans="1:12" ht="15.75">
      <c r="A65" s="1">
        <v>64</v>
      </c>
      <c r="B65" s="5" t="s">
        <v>12</v>
      </c>
      <c r="C65" s="5" t="s">
        <v>101</v>
      </c>
      <c r="D65" s="3">
        <v>9780313038501</v>
      </c>
      <c r="E65" s="3">
        <v>9780275984885</v>
      </c>
      <c r="F65" s="9" t="s">
        <v>191</v>
      </c>
      <c r="G65" s="1">
        <v>1</v>
      </c>
      <c r="H65" s="1">
        <v>1</v>
      </c>
      <c r="I65" s="5" t="s">
        <v>192</v>
      </c>
      <c r="J65" s="5" t="s">
        <v>20</v>
      </c>
      <c r="K65" s="2">
        <v>2011</v>
      </c>
      <c r="L65" s="12" t="str">
        <f>HYPERLINK("http://ebooks.abc-clio.com/?isbn=9780313038501")</f>
        <v>http://ebooks.abc-clio.com/?isbn=9780313038501</v>
      </c>
    </row>
    <row r="66" spans="1:12" ht="27.6">
      <c r="A66" s="1">
        <v>65</v>
      </c>
      <c r="B66" s="5" t="s">
        <v>12</v>
      </c>
      <c r="C66" s="5" t="s">
        <v>52</v>
      </c>
      <c r="D66" s="3">
        <v>9780313399367</v>
      </c>
      <c r="E66" s="3">
        <v>9780313399350</v>
      </c>
      <c r="F66" s="9" t="s">
        <v>193</v>
      </c>
      <c r="G66" s="1">
        <v>1</v>
      </c>
      <c r="H66" s="1">
        <v>1</v>
      </c>
      <c r="I66" s="5" t="s">
        <v>194</v>
      </c>
      <c r="J66" s="5" t="s">
        <v>20</v>
      </c>
      <c r="K66" s="2">
        <v>2012</v>
      </c>
      <c r="L66" s="12" t="str">
        <f>HYPERLINK("http://ebooks.abc-clio.com/?isbn=9780313399367")</f>
        <v>http://ebooks.abc-clio.com/?isbn=9780313399367</v>
      </c>
    </row>
    <row r="67" spans="1:12" ht="27.6">
      <c r="A67" s="1">
        <v>66</v>
      </c>
      <c r="B67" s="5" t="s">
        <v>12</v>
      </c>
      <c r="C67" s="5" t="s">
        <v>119</v>
      </c>
      <c r="D67" s="3">
        <v>9781440832048</v>
      </c>
      <c r="E67" s="3">
        <v>9781440832031</v>
      </c>
      <c r="F67" s="9" t="s">
        <v>195</v>
      </c>
      <c r="G67" s="1">
        <v>1</v>
      </c>
      <c r="H67" s="1">
        <v>1</v>
      </c>
      <c r="I67" s="5" t="s">
        <v>94</v>
      </c>
      <c r="J67" s="5" t="s">
        <v>20</v>
      </c>
      <c r="K67" s="2">
        <v>2014</v>
      </c>
      <c r="L67" s="12" t="str">
        <f>HYPERLINK("http://ebooks.abc-clio.com/?isbn=9781440832048")</f>
        <v>http://ebooks.abc-clio.com/?isbn=9781440832048</v>
      </c>
    </row>
    <row r="68" spans="1:12" ht="15.75">
      <c r="A68" s="1">
        <v>67</v>
      </c>
      <c r="B68" s="5" t="s">
        <v>12</v>
      </c>
      <c r="C68" s="5" t="s">
        <v>17</v>
      </c>
      <c r="D68" s="3">
        <v>9780313386398</v>
      </c>
      <c r="E68" s="3">
        <v>9780313386381</v>
      </c>
      <c r="F68" s="9" t="s">
        <v>196</v>
      </c>
      <c r="G68" s="1">
        <v>1</v>
      </c>
      <c r="H68" s="1">
        <v>1</v>
      </c>
      <c r="I68" s="5" t="s">
        <v>197</v>
      </c>
      <c r="J68" s="5" t="s">
        <v>20</v>
      </c>
      <c r="K68" s="2">
        <v>2012</v>
      </c>
      <c r="L68" s="12" t="str">
        <f>HYPERLINK("http://ebooks.abc-clio.com/?isbn=9780313386398")</f>
        <v>http://ebooks.abc-clio.com/?isbn=9780313386398</v>
      </c>
    </row>
    <row r="69" spans="1:12" ht="15.75">
      <c r="A69" s="1">
        <v>68</v>
      </c>
      <c r="B69" s="5" t="s">
        <v>12</v>
      </c>
      <c r="C69" s="5" t="s">
        <v>139</v>
      </c>
      <c r="D69" s="3">
        <v>9781440828362</v>
      </c>
      <c r="E69" s="3">
        <v>9781440828355</v>
      </c>
      <c r="F69" s="9" t="s">
        <v>198</v>
      </c>
      <c r="G69" s="1">
        <v>1</v>
      </c>
      <c r="H69" s="1">
        <v>1</v>
      </c>
      <c r="I69" s="5" t="s">
        <v>199</v>
      </c>
      <c r="J69" s="5" t="s">
        <v>20</v>
      </c>
      <c r="K69" s="2">
        <v>2014</v>
      </c>
      <c r="L69" s="12" t="str">
        <f>HYPERLINK("http://ebooks.abc-clio.com/?isbn=9781440828362")</f>
        <v>http://ebooks.abc-clio.com/?isbn=9781440828362</v>
      </c>
    </row>
    <row r="70" spans="1:12" ht="15.75">
      <c r="A70" s="1">
        <v>69</v>
      </c>
      <c r="B70" s="5" t="s">
        <v>12</v>
      </c>
      <c r="C70" s="5" t="s">
        <v>200</v>
      </c>
      <c r="D70" s="3">
        <v>9780313380259</v>
      </c>
      <c r="E70" s="3">
        <v>9780313380242</v>
      </c>
      <c r="F70" s="9" t="s">
        <v>201</v>
      </c>
      <c r="G70" s="1">
        <v>1</v>
      </c>
      <c r="H70" s="1">
        <v>1</v>
      </c>
      <c r="I70" s="5" t="s">
        <v>202</v>
      </c>
      <c r="J70" s="5" t="s">
        <v>20</v>
      </c>
      <c r="K70" s="2">
        <v>2011</v>
      </c>
      <c r="L70" s="12" t="str">
        <f>HYPERLINK("http://ebooks.abc-clio.com/?isbn=9780313380259")</f>
        <v>http://ebooks.abc-clio.com/?isbn=9780313380259</v>
      </c>
    </row>
    <row r="71" spans="1:12" ht="15.75">
      <c r="A71" s="1">
        <v>70</v>
      </c>
      <c r="B71" s="5" t="s">
        <v>12</v>
      </c>
      <c r="C71" s="5" t="s">
        <v>132</v>
      </c>
      <c r="D71" s="3">
        <v>9780313084539</v>
      </c>
      <c r="E71" s="3">
        <v>9780275992255</v>
      </c>
      <c r="F71" s="9" t="s">
        <v>203</v>
      </c>
      <c r="G71" s="1">
        <v>1</v>
      </c>
      <c r="H71" s="1">
        <v>1</v>
      </c>
      <c r="I71" s="5" t="s">
        <v>204</v>
      </c>
      <c r="J71" s="5" t="s">
        <v>20</v>
      </c>
      <c r="K71" s="2">
        <v>2012</v>
      </c>
      <c r="L71" s="12" t="str">
        <f>HYPERLINK("http://ebooks.abc-clio.com/?isbn=9780313084539")</f>
        <v>http://ebooks.abc-clio.com/?isbn=9780313084539</v>
      </c>
    </row>
    <row r="72" spans="1:12" ht="15.75">
      <c r="A72" s="1">
        <v>71</v>
      </c>
      <c r="B72" s="5" t="s">
        <v>12</v>
      </c>
      <c r="C72" s="5" t="s">
        <v>205</v>
      </c>
      <c r="D72" s="3">
        <v>9780313393129</v>
      </c>
      <c r="E72" s="3">
        <v>9780313393112</v>
      </c>
      <c r="F72" s="9" t="s">
        <v>206</v>
      </c>
      <c r="G72" s="1">
        <v>1</v>
      </c>
      <c r="H72" s="1">
        <v>1</v>
      </c>
      <c r="I72" s="5" t="s">
        <v>207</v>
      </c>
      <c r="J72" s="5" t="s">
        <v>20</v>
      </c>
      <c r="K72" s="2">
        <v>2011</v>
      </c>
      <c r="L72" s="12" t="str">
        <f>HYPERLINK("http://ebooks.abc-clio.com/?isbn=9780313393129")</f>
        <v>http://ebooks.abc-clio.com/?isbn=9780313393129</v>
      </c>
    </row>
    <row r="73" spans="1:12" ht="15.75">
      <c r="A73" s="1">
        <v>72</v>
      </c>
      <c r="B73" s="5" t="s">
        <v>12</v>
      </c>
      <c r="C73" s="5" t="s">
        <v>208</v>
      </c>
      <c r="D73" s="3">
        <v>9781610693448</v>
      </c>
      <c r="E73" s="3">
        <v>9781610693431</v>
      </c>
      <c r="F73" s="9" t="s">
        <v>209</v>
      </c>
      <c r="G73" s="1">
        <v>1</v>
      </c>
      <c r="H73" s="1">
        <v>1</v>
      </c>
      <c r="I73" s="5" t="s">
        <v>210</v>
      </c>
      <c r="J73" s="5" t="s">
        <v>58</v>
      </c>
      <c r="K73" s="2">
        <v>2014</v>
      </c>
      <c r="L73" s="12" t="str">
        <f>HYPERLINK("http://ebooks.abc-clio.com/?isbn=9781610693448")</f>
        <v>http://ebooks.abc-clio.com/?isbn=9781610693448</v>
      </c>
    </row>
    <row r="74" spans="1:12" ht="27.6">
      <c r="A74" s="1">
        <v>73</v>
      </c>
      <c r="B74" s="5" t="s">
        <v>12</v>
      </c>
      <c r="C74" s="5" t="s">
        <v>86</v>
      </c>
      <c r="D74" s="3">
        <v>9780313395932</v>
      </c>
      <c r="E74" s="3">
        <v>9780313395925</v>
      </c>
      <c r="F74" s="9" t="s">
        <v>211</v>
      </c>
      <c r="G74" s="1">
        <v>1</v>
      </c>
      <c r="H74" s="1">
        <v>1</v>
      </c>
      <c r="I74" s="5" t="s">
        <v>212</v>
      </c>
      <c r="J74" s="5" t="s">
        <v>20</v>
      </c>
      <c r="K74" s="2">
        <v>2012</v>
      </c>
      <c r="L74" s="12" t="str">
        <f>HYPERLINK("http://ebooks.abc-clio.com/?isbn=9780313395932")</f>
        <v>http://ebooks.abc-clio.com/?isbn=9780313395932</v>
      </c>
    </row>
    <row r="75" spans="1:12" ht="15.75">
      <c r="A75" s="1">
        <v>74</v>
      </c>
      <c r="B75" s="5" t="s">
        <v>12</v>
      </c>
      <c r="C75" s="5" t="s">
        <v>119</v>
      </c>
      <c r="D75" s="3">
        <v>9780313082740</v>
      </c>
      <c r="E75" s="3">
        <v>9780275991586</v>
      </c>
      <c r="F75" s="9" t="s">
        <v>213</v>
      </c>
      <c r="G75" s="1">
        <v>1</v>
      </c>
      <c r="H75" s="1">
        <v>1</v>
      </c>
      <c r="I75" s="5" t="s">
        <v>214</v>
      </c>
      <c r="J75" s="5" t="s">
        <v>20</v>
      </c>
      <c r="K75" s="2">
        <v>2010</v>
      </c>
      <c r="L75" s="12" t="str">
        <f>HYPERLINK("http://ebooks.abc-clio.com/?isbn=9780313082740")</f>
        <v>http://ebooks.abc-clio.com/?isbn=9780313082740</v>
      </c>
    </row>
    <row r="76" spans="1:12" ht="15.75">
      <c r="A76" s="1">
        <v>75</v>
      </c>
      <c r="B76" s="5" t="s">
        <v>12</v>
      </c>
      <c r="C76" s="5" t="s">
        <v>61</v>
      </c>
      <c r="D76" s="3">
        <v>9781440830082</v>
      </c>
      <c r="E76" s="3">
        <v>9781440830075</v>
      </c>
      <c r="F76" s="9" t="s">
        <v>215</v>
      </c>
      <c r="G76" s="1">
        <v>1</v>
      </c>
      <c r="H76" s="1">
        <v>1</v>
      </c>
      <c r="I76" s="5" t="s">
        <v>216</v>
      </c>
      <c r="J76" s="5" t="s">
        <v>20</v>
      </c>
      <c r="K76" s="2">
        <v>2014</v>
      </c>
      <c r="L76" s="12" t="str">
        <f>HYPERLINK("http://ebooks.abc-clio.com/?isbn=9781440830082")</f>
        <v>http://ebooks.abc-clio.com/?isbn=9781440830082</v>
      </c>
    </row>
    <row r="77" spans="1:12" ht="27.6">
      <c r="A77" s="1">
        <v>76</v>
      </c>
      <c r="B77" s="5" t="s">
        <v>12</v>
      </c>
      <c r="C77" s="5" t="s">
        <v>217</v>
      </c>
      <c r="D77" s="3">
        <v>9781610694698</v>
      </c>
      <c r="E77" s="3">
        <v>9781610694681</v>
      </c>
      <c r="F77" s="9" t="s">
        <v>218</v>
      </c>
      <c r="G77" s="1">
        <v>4</v>
      </c>
      <c r="H77" s="1">
        <v>1</v>
      </c>
      <c r="I77" s="5" t="s">
        <v>219</v>
      </c>
      <c r="J77" s="5" t="s">
        <v>16</v>
      </c>
      <c r="K77" s="2">
        <v>2014</v>
      </c>
      <c r="L77" s="12" t="str">
        <f>HYPERLINK("http://ebooks.abc-clio.com/?isbn=9781610694698")</f>
        <v>http://ebooks.abc-clio.com/?isbn=9781610694698</v>
      </c>
    </row>
    <row r="78" spans="6:7" ht="15.75">
      <c r="F78" s="10" t="s">
        <v>220</v>
      </c>
      <c r="G78" s="4">
        <f>SUM(G2:G77)</f>
        <v>93</v>
      </c>
    </row>
  </sheetData>
  <conditionalFormatting sqref="F2:F77">
    <cfRule type="duplicateValues" priority="3" dxfId="0">
      <formula>AND(COUNTIF($F$2:$F$77,F2)&gt;1,NOT(ISBLANK(F2)))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workbookViewId="0" topLeftCell="A1">
      <selection activeCell="F15" sqref="F15"/>
    </sheetView>
  </sheetViews>
  <sheetFormatPr defaultColWidth="9.00390625" defaultRowHeight="15.75"/>
  <cols>
    <col min="1" max="1" width="5.75390625" style="33" customWidth="1"/>
    <col min="2" max="2" width="9.875" style="0" customWidth="1"/>
    <col min="3" max="3" width="14.625" style="0" customWidth="1"/>
    <col min="4" max="4" width="8.875" style="34" customWidth="1"/>
    <col min="5" max="5" width="9.25390625" style="34" customWidth="1"/>
    <col min="6" max="6" width="15.75390625" style="35" customWidth="1"/>
    <col min="7" max="7" width="15.625" style="35" customWidth="1"/>
    <col min="8" max="8" width="43.75390625" style="39" customWidth="1"/>
    <col min="9" max="10" width="5.50390625" style="33" customWidth="1"/>
    <col min="13" max="13" width="7.75390625" style="37" customWidth="1"/>
    <col min="14" max="14" width="25.25390625" style="38" customWidth="1"/>
    <col min="257" max="257" width="5.75390625" style="0" customWidth="1"/>
    <col min="258" max="258" width="9.875" style="0" customWidth="1"/>
    <col min="259" max="259" width="14.625" style="0" customWidth="1"/>
    <col min="260" max="260" width="8.875" style="0" customWidth="1"/>
    <col min="261" max="261" width="9.25390625" style="0" customWidth="1"/>
    <col min="262" max="262" width="15.75390625" style="0" customWidth="1"/>
    <col min="263" max="263" width="15.625" style="0" customWidth="1"/>
    <col min="264" max="264" width="43.75390625" style="0" customWidth="1"/>
    <col min="265" max="266" width="5.50390625" style="0" customWidth="1"/>
    <col min="269" max="269" width="7.75390625" style="0" customWidth="1"/>
    <col min="270" max="270" width="25.25390625" style="0" customWidth="1"/>
    <col min="513" max="513" width="5.75390625" style="0" customWidth="1"/>
    <col min="514" max="514" width="9.875" style="0" customWidth="1"/>
    <col min="515" max="515" width="14.625" style="0" customWidth="1"/>
    <col min="516" max="516" width="8.875" style="0" customWidth="1"/>
    <col min="517" max="517" width="9.25390625" style="0" customWidth="1"/>
    <col min="518" max="518" width="15.75390625" style="0" customWidth="1"/>
    <col min="519" max="519" width="15.625" style="0" customWidth="1"/>
    <col min="520" max="520" width="43.75390625" style="0" customWidth="1"/>
    <col min="521" max="522" width="5.50390625" style="0" customWidth="1"/>
    <col min="525" max="525" width="7.75390625" style="0" customWidth="1"/>
    <col min="526" max="526" width="25.25390625" style="0" customWidth="1"/>
    <col min="769" max="769" width="5.75390625" style="0" customWidth="1"/>
    <col min="770" max="770" width="9.875" style="0" customWidth="1"/>
    <col min="771" max="771" width="14.625" style="0" customWidth="1"/>
    <col min="772" max="772" width="8.875" style="0" customWidth="1"/>
    <col min="773" max="773" width="9.25390625" style="0" customWidth="1"/>
    <col min="774" max="774" width="15.75390625" style="0" customWidth="1"/>
    <col min="775" max="775" width="15.625" style="0" customWidth="1"/>
    <col min="776" max="776" width="43.75390625" style="0" customWidth="1"/>
    <col min="777" max="778" width="5.50390625" style="0" customWidth="1"/>
    <col min="781" max="781" width="7.75390625" style="0" customWidth="1"/>
    <col min="782" max="782" width="25.25390625" style="0" customWidth="1"/>
    <col min="1025" max="1025" width="5.75390625" style="0" customWidth="1"/>
    <col min="1026" max="1026" width="9.875" style="0" customWidth="1"/>
    <col min="1027" max="1027" width="14.625" style="0" customWidth="1"/>
    <col min="1028" max="1028" width="8.875" style="0" customWidth="1"/>
    <col min="1029" max="1029" width="9.25390625" style="0" customWidth="1"/>
    <col min="1030" max="1030" width="15.75390625" style="0" customWidth="1"/>
    <col min="1031" max="1031" width="15.625" style="0" customWidth="1"/>
    <col min="1032" max="1032" width="43.75390625" style="0" customWidth="1"/>
    <col min="1033" max="1034" width="5.50390625" style="0" customWidth="1"/>
    <col min="1037" max="1037" width="7.75390625" style="0" customWidth="1"/>
    <col min="1038" max="1038" width="25.25390625" style="0" customWidth="1"/>
    <col min="1281" max="1281" width="5.75390625" style="0" customWidth="1"/>
    <col min="1282" max="1282" width="9.875" style="0" customWidth="1"/>
    <col min="1283" max="1283" width="14.625" style="0" customWidth="1"/>
    <col min="1284" max="1284" width="8.875" style="0" customWidth="1"/>
    <col min="1285" max="1285" width="9.25390625" style="0" customWidth="1"/>
    <col min="1286" max="1286" width="15.75390625" style="0" customWidth="1"/>
    <col min="1287" max="1287" width="15.625" style="0" customWidth="1"/>
    <col min="1288" max="1288" width="43.75390625" style="0" customWidth="1"/>
    <col min="1289" max="1290" width="5.50390625" style="0" customWidth="1"/>
    <col min="1293" max="1293" width="7.75390625" style="0" customWidth="1"/>
    <col min="1294" max="1294" width="25.25390625" style="0" customWidth="1"/>
    <col min="1537" max="1537" width="5.75390625" style="0" customWidth="1"/>
    <col min="1538" max="1538" width="9.875" style="0" customWidth="1"/>
    <col min="1539" max="1539" width="14.625" style="0" customWidth="1"/>
    <col min="1540" max="1540" width="8.875" style="0" customWidth="1"/>
    <col min="1541" max="1541" width="9.25390625" style="0" customWidth="1"/>
    <col min="1542" max="1542" width="15.75390625" style="0" customWidth="1"/>
    <col min="1543" max="1543" width="15.625" style="0" customWidth="1"/>
    <col min="1544" max="1544" width="43.75390625" style="0" customWidth="1"/>
    <col min="1545" max="1546" width="5.50390625" style="0" customWidth="1"/>
    <col min="1549" max="1549" width="7.75390625" style="0" customWidth="1"/>
    <col min="1550" max="1550" width="25.25390625" style="0" customWidth="1"/>
    <col min="1793" max="1793" width="5.75390625" style="0" customWidth="1"/>
    <col min="1794" max="1794" width="9.875" style="0" customWidth="1"/>
    <col min="1795" max="1795" width="14.625" style="0" customWidth="1"/>
    <col min="1796" max="1796" width="8.875" style="0" customWidth="1"/>
    <col min="1797" max="1797" width="9.25390625" style="0" customWidth="1"/>
    <col min="1798" max="1798" width="15.75390625" style="0" customWidth="1"/>
    <col min="1799" max="1799" width="15.625" style="0" customWidth="1"/>
    <col min="1800" max="1800" width="43.75390625" style="0" customWidth="1"/>
    <col min="1801" max="1802" width="5.50390625" style="0" customWidth="1"/>
    <col min="1805" max="1805" width="7.75390625" style="0" customWidth="1"/>
    <col min="1806" max="1806" width="25.25390625" style="0" customWidth="1"/>
    <col min="2049" max="2049" width="5.75390625" style="0" customWidth="1"/>
    <col min="2050" max="2050" width="9.875" style="0" customWidth="1"/>
    <col min="2051" max="2051" width="14.625" style="0" customWidth="1"/>
    <col min="2052" max="2052" width="8.875" style="0" customWidth="1"/>
    <col min="2053" max="2053" width="9.25390625" style="0" customWidth="1"/>
    <col min="2054" max="2054" width="15.75390625" style="0" customWidth="1"/>
    <col min="2055" max="2055" width="15.625" style="0" customWidth="1"/>
    <col min="2056" max="2056" width="43.75390625" style="0" customWidth="1"/>
    <col min="2057" max="2058" width="5.50390625" style="0" customWidth="1"/>
    <col min="2061" max="2061" width="7.75390625" style="0" customWidth="1"/>
    <col min="2062" max="2062" width="25.25390625" style="0" customWidth="1"/>
    <col min="2305" max="2305" width="5.75390625" style="0" customWidth="1"/>
    <col min="2306" max="2306" width="9.875" style="0" customWidth="1"/>
    <col min="2307" max="2307" width="14.625" style="0" customWidth="1"/>
    <col min="2308" max="2308" width="8.875" style="0" customWidth="1"/>
    <col min="2309" max="2309" width="9.25390625" style="0" customWidth="1"/>
    <col min="2310" max="2310" width="15.75390625" style="0" customWidth="1"/>
    <col min="2311" max="2311" width="15.625" style="0" customWidth="1"/>
    <col min="2312" max="2312" width="43.75390625" style="0" customWidth="1"/>
    <col min="2313" max="2314" width="5.50390625" style="0" customWidth="1"/>
    <col min="2317" max="2317" width="7.75390625" style="0" customWidth="1"/>
    <col min="2318" max="2318" width="25.25390625" style="0" customWidth="1"/>
    <col min="2561" max="2561" width="5.75390625" style="0" customWidth="1"/>
    <col min="2562" max="2562" width="9.875" style="0" customWidth="1"/>
    <col min="2563" max="2563" width="14.625" style="0" customWidth="1"/>
    <col min="2564" max="2564" width="8.875" style="0" customWidth="1"/>
    <col min="2565" max="2565" width="9.25390625" style="0" customWidth="1"/>
    <col min="2566" max="2566" width="15.75390625" style="0" customWidth="1"/>
    <col min="2567" max="2567" width="15.625" style="0" customWidth="1"/>
    <col min="2568" max="2568" width="43.75390625" style="0" customWidth="1"/>
    <col min="2569" max="2570" width="5.50390625" style="0" customWidth="1"/>
    <col min="2573" max="2573" width="7.75390625" style="0" customWidth="1"/>
    <col min="2574" max="2574" width="25.25390625" style="0" customWidth="1"/>
    <col min="2817" max="2817" width="5.75390625" style="0" customWidth="1"/>
    <col min="2818" max="2818" width="9.875" style="0" customWidth="1"/>
    <col min="2819" max="2819" width="14.625" style="0" customWidth="1"/>
    <col min="2820" max="2820" width="8.875" style="0" customWidth="1"/>
    <col min="2821" max="2821" width="9.25390625" style="0" customWidth="1"/>
    <col min="2822" max="2822" width="15.75390625" style="0" customWidth="1"/>
    <col min="2823" max="2823" width="15.625" style="0" customWidth="1"/>
    <col min="2824" max="2824" width="43.75390625" style="0" customWidth="1"/>
    <col min="2825" max="2826" width="5.50390625" style="0" customWidth="1"/>
    <col min="2829" max="2829" width="7.75390625" style="0" customWidth="1"/>
    <col min="2830" max="2830" width="25.25390625" style="0" customWidth="1"/>
    <col min="3073" max="3073" width="5.75390625" style="0" customWidth="1"/>
    <col min="3074" max="3074" width="9.875" style="0" customWidth="1"/>
    <col min="3075" max="3075" width="14.625" style="0" customWidth="1"/>
    <col min="3076" max="3076" width="8.875" style="0" customWidth="1"/>
    <col min="3077" max="3077" width="9.25390625" style="0" customWidth="1"/>
    <col min="3078" max="3078" width="15.75390625" style="0" customWidth="1"/>
    <col min="3079" max="3079" width="15.625" style="0" customWidth="1"/>
    <col min="3080" max="3080" width="43.75390625" style="0" customWidth="1"/>
    <col min="3081" max="3082" width="5.50390625" style="0" customWidth="1"/>
    <col min="3085" max="3085" width="7.75390625" style="0" customWidth="1"/>
    <col min="3086" max="3086" width="25.25390625" style="0" customWidth="1"/>
    <col min="3329" max="3329" width="5.75390625" style="0" customWidth="1"/>
    <col min="3330" max="3330" width="9.875" style="0" customWidth="1"/>
    <col min="3331" max="3331" width="14.625" style="0" customWidth="1"/>
    <col min="3332" max="3332" width="8.875" style="0" customWidth="1"/>
    <col min="3333" max="3333" width="9.25390625" style="0" customWidth="1"/>
    <col min="3334" max="3334" width="15.75390625" style="0" customWidth="1"/>
    <col min="3335" max="3335" width="15.625" style="0" customWidth="1"/>
    <col min="3336" max="3336" width="43.75390625" style="0" customWidth="1"/>
    <col min="3337" max="3338" width="5.50390625" style="0" customWidth="1"/>
    <col min="3341" max="3341" width="7.75390625" style="0" customWidth="1"/>
    <col min="3342" max="3342" width="25.25390625" style="0" customWidth="1"/>
    <col min="3585" max="3585" width="5.75390625" style="0" customWidth="1"/>
    <col min="3586" max="3586" width="9.875" style="0" customWidth="1"/>
    <col min="3587" max="3587" width="14.625" style="0" customWidth="1"/>
    <col min="3588" max="3588" width="8.875" style="0" customWidth="1"/>
    <col min="3589" max="3589" width="9.25390625" style="0" customWidth="1"/>
    <col min="3590" max="3590" width="15.75390625" style="0" customWidth="1"/>
    <col min="3591" max="3591" width="15.625" style="0" customWidth="1"/>
    <col min="3592" max="3592" width="43.75390625" style="0" customWidth="1"/>
    <col min="3593" max="3594" width="5.50390625" style="0" customWidth="1"/>
    <col min="3597" max="3597" width="7.75390625" style="0" customWidth="1"/>
    <col min="3598" max="3598" width="25.25390625" style="0" customWidth="1"/>
    <col min="3841" max="3841" width="5.75390625" style="0" customWidth="1"/>
    <col min="3842" max="3842" width="9.875" style="0" customWidth="1"/>
    <col min="3843" max="3843" width="14.625" style="0" customWidth="1"/>
    <col min="3844" max="3844" width="8.875" style="0" customWidth="1"/>
    <col min="3845" max="3845" width="9.25390625" style="0" customWidth="1"/>
    <col min="3846" max="3846" width="15.75390625" style="0" customWidth="1"/>
    <col min="3847" max="3847" width="15.625" style="0" customWidth="1"/>
    <col min="3848" max="3848" width="43.75390625" style="0" customWidth="1"/>
    <col min="3849" max="3850" width="5.50390625" style="0" customWidth="1"/>
    <col min="3853" max="3853" width="7.75390625" style="0" customWidth="1"/>
    <col min="3854" max="3854" width="25.25390625" style="0" customWidth="1"/>
    <col min="4097" max="4097" width="5.75390625" style="0" customWidth="1"/>
    <col min="4098" max="4098" width="9.875" style="0" customWidth="1"/>
    <col min="4099" max="4099" width="14.625" style="0" customWidth="1"/>
    <col min="4100" max="4100" width="8.875" style="0" customWidth="1"/>
    <col min="4101" max="4101" width="9.25390625" style="0" customWidth="1"/>
    <col min="4102" max="4102" width="15.75390625" style="0" customWidth="1"/>
    <col min="4103" max="4103" width="15.625" style="0" customWidth="1"/>
    <col min="4104" max="4104" width="43.75390625" style="0" customWidth="1"/>
    <col min="4105" max="4106" width="5.50390625" style="0" customWidth="1"/>
    <col min="4109" max="4109" width="7.75390625" style="0" customWidth="1"/>
    <col min="4110" max="4110" width="25.25390625" style="0" customWidth="1"/>
    <col min="4353" max="4353" width="5.75390625" style="0" customWidth="1"/>
    <col min="4354" max="4354" width="9.875" style="0" customWidth="1"/>
    <col min="4355" max="4355" width="14.625" style="0" customWidth="1"/>
    <col min="4356" max="4356" width="8.875" style="0" customWidth="1"/>
    <col min="4357" max="4357" width="9.25390625" style="0" customWidth="1"/>
    <col min="4358" max="4358" width="15.75390625" style="0" customWidth="1"/>
    <col min="4359" max="4359" width="15.625" style="0" customWidth="1"/>
    <col min="4360" max="4360" width="43.75390625" style="0" customWidth="1"/>
    <col min="4361" max="4362" width="5.50390625" style="0" customWidth="1"/>
    <col min="4365" max="4365" width="7.75390625" style="0" customWidth="1"/>
    <col min="4366" max="4366" width="25.25390625" style="0" customWidth="1"/>
    <col min="4609" max="4609" width="5.75390625" style="0" customWidth="1"/>
    <col min="4610" max="4610" width="9.875" style="0" customWidth="1"/>
    <col min="4611" max="4611" width="14.625" style="0" customWidth="1"/>
    <col min="4612" max="4612" width="8.875" style="0" customWidth="1"/>
    <col min="4613" max="4613" width="9.25390625" style="0" customWidth="1"/>
    <col min="4614" max="4614" width="15.75390625" style="0" customWidth="1"/>
    <col min="4615" max="4615" width="15.625" style="0" customWidth="1"/>
    <col min="4616" max="4616" width="43.75390625" style="0" customWidth="1"/>
    <col min="4617" max="4618" width="5.50390625" style="0" customWidth="1"/>
    <col min="4621" max="4621" width="7.75390625" style="0" customWidth="1"/>
    <col min="4622" max="4622" width="25.25390625" style="0" customWidth="1"/>
    <col min="4865" max="4865" width="5.75390625" style="0" customWidth="1"/>
    <col min="4866" max="4866" width="9.875" style="0" customWidth="1"/>
    <col min="4867" max="4867" width="14.625" style="0" customWidth="1"/>
    <col min="4868" max="4868" width="8.875" style="0" customWidth="1"/>
    <col min="4869" max="4869" width="9.25390625" style="0" customWidth="1"/>
    <col min="4870" max="4870" width="15.75390625" style="0" customWidth="1"/>
    <col min="4871" max="4871" width="15.625" style="0" customWidth="1"/>
    <col min="4872" max="4872" width="43.75390625" style="0" customWidth="1"/>
    <col min="4873" max="4874" width="5.50390625" style="0" customWidth="1"/>
    <col min="4877" max="4877" width="7.75390625" style="0" customWidth="1"/>
    <col min="4878" max="4878" width="25.25390625" style="0" customWidth="1"/>
    <col min="5121" max="5121" width="5.75390625" style="0" customWidth="1"/>
    <col min="5122" max="5122" width="9.875" style="0" customWidth="1"/>
    <col min="5123" max="5123" width="14.625" style="0" customWidth="1"/>
    <col min="5124" max="5124" width="8.875" style="0" customWidth="1"/>
    <col min="5125" max="5125" width="9.25390625" style="0" customWidth="1"/>
    <col min="5126" max="5126" width="15.75390625" style="0" customWidth="1"/>
    <col min="5127" max="5127" width="15.625" style="0" customWidth="1"/>
    <col min="5128" max="5128" width="43.75390625" style="0" customWidth="1"/>
    <col min="5129" max="5130" width="5.50390625" style="0" customWidth="1"/>
    <col min="5133" max="5133" width="7.75390625" style="0" customWidth="1"/>
    <col min="5134" max="5134" width="25.25390625" style="0" customWidth="1"/>
    <col min="5377" max="5377" width="5.75390625" style="0" customWidth="1"/>
    <col min="5378" max="5378" width="9.875" style="0" customWidth="1"/>
    <col min="5379" max="5379" width="14.625" style="0" customWidth="1"/>
    <col min="5380" max="5380" width="8.875" style="0" customWidth="1"/>
    <col min="5381" max="5381" width="9.25390625" style="0" customWidth="1"/>
    <col min="5382" max="5382" width="15.75390625" style="0" customWidth="1"/>
    <col min="5383" max="5383" width="15.625" style="0" customWidth="1"/>
    <col min="5384" max="5384" width="43.75390625" style="0" customWidth="1"/>
    <col min="5385" max="5386" width="5.50390625" style="0" customWidth="1"/>
    <col min="5389" max="5389" width="7.75390625" style="0" customWidth="1"/>
    <col min="5390" max="5390" width="25.25390625" style="0" customWidth="1"/>
    <col min="5633" max="5633" width="5.75390625" style="0" customWidth="1"/>
    <col min="5634" max="5634" width="9.875" style="0" customWidth="1"/>
    <col min="5635" max="5635" width="14.625" style="0" customWidth="1"/>
    <col min="5636" max="5636" width="8.875" style="0" customWidth="1"/>
    <col min="5637" max="5637" width="9.25390625" style="0" customWidth="1"/>
    <col min="5638" max="5638" width="15.75390625" style="0" customWidth="1"/>
    <col min="5639" max="5639" width="15.625" style="0" customWidth="1"/>
    <col min="5640" max="5640" width="43.75390625" style="0" customWidth="1"/>
    <col min="5641" max="5642" width="5.50390625" style="0" customWidth="1"/>
    <col min="5645" max="5645" width="7.75390625" style="0" customWidth="1"/>
    <col min="5646" max="5646" width="25.25390625" style="0" customWidth="1"/>
    <col min="5889" max="5889" width="5.75390625" style="0" customWidth="1"/>
    <col min="5890" max="5890" width="9.875" style="0" customWidth="1"/>
    <col min="5891" max="5891" width="14.625" style="0" customWidth="1"/>
    <col min="5892" max="5892" width="8.875" style="0" customWidth="1"/>
    <col min="5893" max="5893" width="9.25390625" style="0" customWidth="1"/>
    <col min="5894" max="5894" width="15.75390625" style="0" customWidth="1"/>
    <col min="5895" max="5895" width="15.625" style="0" customWidth="1"/>
    <col min="5896" max="5896" width="43.75390625" style="0" customWidth="1"/>
    <col min="5897" max="5898" width="5.50390625" style="0" customWidth="1"/>
    <col min="5901" max="5901" width="7.75390625" style="0" customWidth="1"/>
    <col min="5902" max="5902" width="25.25390625" style="0" customWidth="1"/>
    <col min="6145" max="6145" width="5.75390625" style="0" customWidth="1"/>
    <col min="6146" max="6146" width="9.875" style="0" customWidth="1"/>
    <col min="6147" max="6147" width="14.625" style="0" customWidth="1"/>
    <col min="6148" max="6148" width="8.875" style="0" customWidth="1"/>
    <col min="6149" max="6149" width="9.25390625" style="0" customWidth="1"/>
    <col min="6150" max="6150" width="15.75390625" style="0" customWidth="1"/>
    <col min="6151" max="6151" width="15.625" style="0" customWidth="1"/>
    <col min="6152" max="6152" width="43.75390625" style="0" customWidth="1"/>
    <col min="6153" max="6154" width="5.50390625" style="0" customWidth="1"/>
    <col min="6157" max="6157" width="7.75390625" style="0" customWidth="1"/>
    <col min="6158" max="6158" width="25.25390625" style="0" customWidth="1"/>
    <col min="6401" max="6401" width="5.75390625" style="0" customWidth="1"/>
    <col min="6402" max="6402" width="9.875" style="0" customWidth="1"/>
    <col min="6403" max="6403" width="14.625" style="0" customWidth="1"/>
    <col min="6404" max="6404" width="8.875" style="0" customWidth="1"/>
    <col min="6405" max="6405" width="9.25390625" style="0" customWidth="1"/>
    <col min="6406" max="6406" width="15.75390625" style="0" customWidth="1"/>
    <col min="6407" max="6407" width="15.625" style="0" customWidth="1"/>
    <col min="6408" max="6408" width="43.75390625" style="0" customWidth="1"/>
    <col min="6409" max="6410" width="5.50390625" style="0" customWidth="1"/>
    <col min="6413" max="6413" width="7.75390625" style="0" customWidth="1"/>
    <col min="6414" max="6414" width="25.25390625" style="0" customWidth="1"/>
    <col min="6657" max="6657" width="5.75390625" style="0" customWidth="1"/>
    <col min="6658" max="6658" width="9.875" style="0" customWidth="1"/>
    <col min="6659" max="6659" width="14.625" style="0" customWidth="1"/>
    <col min="6660" max="6660" width="8.875" style="0" customWidth="1"/>
    <col min="6661" max="6661" width="9.25390625" style="0" customWidth="1"/>
    <col min="6662" max="6662" width="15.75390625" style="0" customWidth="1"/>
    <col min="6663" max="6663" width="15.625" style="0" customWidth="1"/>
    <col min="6664" max="6664" width="43.75390625" style="0" customWidth="1"/>
    <col min="6665" max="6666" width="5.50390625" style="0" customWidth="1"/>
    <col min="6669" max="6669" width="7.75390625" style="0" customWidth="1"/>
    <col min="6670" max="6670" width="25.25390625" style="0" customWidth="1"/>
    <col min="6913" max="6913" width="5.75390625" style="0" customWidth="1"/>
    <col min="6914" max="6914" width="9.875" style="0" customWidth="1"/>
    <col min="6915" max="6915" width="14.625" style="0" customWidth="1"/>
    <col min="6916" max="6916" width="8.875" style="0" customWidth="1"/>
    <col min="6917" max="6917" width="9.25390625" style="0" customWidth="1"/>
    <col min="6918" max="6918" width="15.75390625" style="0" customWidth="1"/>
    <col min="6919" max="6919" width="15.625" style="0" customWidth="1"/>
    <col min="6920" max="6920" width="43.75390625" style="0" customWidth="1"/>
    <col min="6921" max="6922" width="5.50390625" style="0" customWidth="1"/>
    <col min="6925" max="6925" width="7.75390625" style="0" customWidth="1"/>
    <col min="6926" max="6926" width="25.25390625" style="0" customWidth="1"/>
    <col min="7169" max="7169" width="5.75390625" style="0" customWidth="1"/>
    <col min="7170" max="7170" width="9.875" style="0" customWidth="1"/>
    <col min="7171" max="7171" width="14.625" style="0" customWidth="1"/>
    <col min="7172" max="7172" width="8.875" style="0" customWidth="1"/>
    <col min="7173" max="7173" width="9.25390625" style="0" customWidth="1"/>
    <col min="7174" max="7174" width="15.75390625" style="0" customWidth="1"/>
    <col min="7175" max="7175" width="15.625" style="0" customWidth="1"/>
    <col min="7176" max="7176" width="43.75390625" style="0" customWidth="1"/>
    <col min="7177" max="7178" width="5.50390625" style="0" customWidth="1"/>
    <col min="7181" max="7181" width="7.75390625" style="0" customWidth="1"/>
    <col min="7182" max="7182" width="25.25390625" style="0" customWidth="1"/>
    <col min="7425" max="7425" width="5.75390625" style="0" customWidth="1"/>
    <col min="7426" max="7426" width="9.875" style="0" customWidth="1"/>
    <col min="7427" max="7427" width="14.625" style="0" customWidth="1"/>
    <col min="7428" max="7428" width="8.875" style="0" customWidth="1"/>
    <col min="7429" max="7429" width="9.25390625" style="0" customWidth="1"/>
    <col min="7430" max="7430" width="15.75390625" style="0" customWidth="1"/>
    <col min="7431" max="7431" width="15.625" style="0" customWidth="1"/>
    <col min="7432" max="7432" width="43.75390625" style="0" customWidth="1"/>
    <col min="7433" max="7434" width="5.50390625" style="0" customWidth="1"/>
    <col min="7437" max="7437" width="7.75390625" style="0" customWidth="1"/>
    <col min="7438" max="7438" width="25.25390625" style="0" customWidth="1"/>
    <col min="7681" max="7681" width="5.75390625" style="0" customWidth="1"/>
    <col min="7682" max="7682" width="9.875" style="0" customWidth="1"/>
    <col min="7683" max="7683" width="14.625" style="0" customWidth="1"/>
    <col min="7684" max="7684" width="8.875" style="0" customWidth="1"/>
    <col min="7685" max="7685" width="9.25390625" style="0" customWidth="1"/>
    <col min="7686" max="7686" width="15.75390625" style="0" customWidth="1"/>
    <col min="7687" max="7687" width="15.625" style="0" customWidth="1"/>
    <col min="7688" max="7688" width="43.75390625" style="0" customWidth="1"/>
    <col min="7689" max="7690" width="5.50390625" style="0" customWidth="1"/>
    <col min="7693" max="7693" width="7.75390625" style="0" customWidth="1"/>
    <col min="7694" max="7694" width="25.25390625" style="0" customWidth="1"/>
    <col min="7937" max="7937" width="5.75390625" style="0" customWidth="1"/>
    <col min="7938" max="7938" width="9.875" style="0" customWidth="1"/>
    <col min="7939" max="7939" width="14.625" style="0" customWidth="1"/>
    <col min="7940" max="7940" width="8.875" style="0" customWidth="1"/>
    <col min="7941" max="7941" width="9.25390625" style="0" customWidth="1"/>
    <col min="7942" max="7942" width="15.75390625" style="0" customWidth="1"/>
    <col min="7943" max="7943" width="15.625" style="0" customWidth="1"/>
    <col min="7944" max="7944" width="43.75390625" style="0" customWidth="1"/>
    <col min="7945" max="7946" width="5.50390625" style="0" customWidth="1"/>
    <col min="7949" max="7949" width="7.75390625" style="0" customWidth="1"/>
    <col min="7950" max="7950" width="25.25390625" style="0" customWidth="1"/>
    <col min="8193" max="8193" width="5.75390625" style="0" customWidth="1"/>
    <col min="8194" max="8194" width="9.875" style="0" customWidth="1"/>
    <col min="8195" max="8195" width="14.625" style="0" customWidth="1"/>
    <col min="8196" max="8196" width="8.875" style="0" customWidth="1"/>
    <col min="8197" max="8197" width="9.25390625" style="0" customWidth="1"/>
    <col min="8198" max="8198" width="15.75390625" style="0" customWidth="1"/>
    <col min="8199" max="8199" width="15.625" style="0" customWidth="1"/>
    <col min="8200" max="8200" width="43.75390625" style="0" customWidth="1"/>
    <col min="8201" max="8202" width="5.50390625" style="0" customWidth="1"/>
    <col min="8205" max="8205" width="7.75390625" style="0" customWidth="1"/>
    <col min="8206" max="8206" width="25.25390625" style="0" customWidth="1"/>
    <col min="8449" max="8449" width="5.75390625" style="0" customWidth="1"/>
    <col min="8450" max="8450" width="9.875" style="0" customWidth="1"/>
    <col min="8451" max="8451" width="14.625" style="0" customWidth="1"/>
    <col min="8452" max="8452" width="8.875" style="0" customWidth="1"/>
    <col min="8453" max="8453" width="9.25390625" style="0" customWidth="1"/>
    <col min="8454" max="8454" width="15.75390625" style="0" customWidth="1"/>
    <col min="8455" max="8455" width="15.625" style="0" customWidth="1"/>
    <col min="8456" max="8456" width="43.75390625" style="0" customWidth="1"/>
    <col min="8457" max="8458" width="5.50390625" style="0" customWidth="1"/>
    <col min="8461" max="8461" width="7.75390625" style="0" customWidth="1"/>
    <col min="8462" max="8462" width="25.25390625" style="0" customWidth="1"/>
    <col min="8705" max="8705" width="5.75390625" style="0" customWidth="1"/>
    <col min="8706" max="8706" width="9.875" style="0" customWidth="1"/>
    <col min="8707" max="8707" width="14.625" style="0" customWidth="1"/>
    <col min="8708" max="8708" width="8.875" style="0" customWidth="1"/>
    <col min="8709" max="8709" width="9.25390625" style="0" customWidth="1"/>
    <col min="8710" max="8710" width="15.75390625" style="0" customWidth="1"/>
    <col min="8711" max="8711" width="15.625" style="0" customWidth="1"/>
    <col min="8712" max="8712" width="43.75390625" style="0" customWidth="1"/>
    <col min="8713" max="8714" width="5.50390625" style="0" customWidth="1"/>
    <col min="8717" max="8717" width="7.75390625" style="0" customWidth="1"/>
    <col min="8718" max="8718" width="25.25390625" style="0" customWidth="1"/>
    <col min="8961" max="8961" width="5.75390625" style="0" customWidth="1"/>
    <col min="8962" max="8962" width="9.875" style="0" customWidth="1"/>
    <col min="8963" max="8963" width="14.625" style="0" customWidth="1"/>
    <col min="8964" max="8964" width="8.875" style="0" customWidth="1"/>
    <col min="8965" max="8965" width="9.25390625" style="0" customWidth="1"/>
    <col min="8966" max="8966" width="15.75390625" style="0" customWidth="1"/>
    <col min="8967" max="8967" width="15.625" style="0" customWidth="1"/>
    <col min="8968" max="8968" width="43.75390625" style="0" customWidth="1"/>
    <col min="8969" max="8970" width="5.50390625" style="0" customWidth="1"/>
    <col min="8973" max="8973" width="7.75390625" style="0" customWidth="1"/>
    <col min="8974" max="8974" width="25.25390625" style="0" customWidth="1"/>
    <col min="9217" max="9217" width="5.75390625" style="0" customWidth="1"/>
    <col min="9218" max="9218" width="9.875" style="0" customWidth="1"/>
    <col min="9219" max="9219" width="14.625" style="0" customWidth="1"/>
    <col min="9220" max="9220" width="8.875" style="0" customWidth="1"/>
    <col min="9221" max="9221" width="9.25390625" style="0" customWidth="1"/>
    <col min="9222" max="9222" width="15.75390625" style="0" customWidth="1"/>
    <col min="9223" max="9223" width="15.625" style="0" customWidth="1"/>
    <col min="9224" max="9224" width="43.75390625" style="0" customWidth="1"/>
    <col min="9225" max="9226" width="5.50390625" style="0" customWidth="1"/>
    <col min="9229" max="9229" width="7.75390625" style="0" customWidth="1"/>
    <col min="9230" max="9230" width="25.25390625" style="0" customWidth="1"/>
    <col min="9473" max="9473" width="5.75390625" style="0" customWidth="1"/>
    <col min="9474" max="9474" width="9.875" style="0" customWidth="1"/>
    <col min="9475" max="9475" width="14.625" style="0" customWidth="1"/>
    <col min="9476" max="9476" width="8.875" style="0" customWidth="1"/>
    <col min="9477" max="9477" width="9.25390625" style="0" customWidth="1"/>
    <col min="9478" max="9478" width="15.75390625" style="0" customWidth="1"/>
    <col min="9479" max="9479" width="15.625" style="0" customWidth="1"/>
    <col min="9480" max="9480" width="43.75390625" style="0" customWidth="1"/>
    <col min="9481" max="9482" width="5.50390625" style="0" customWidth="1"/>
    <col min="9485" max="9485" width="7.75390625" style="0" customWidth="1"/>
    <col min="9486" max="9486" width="25.25390625" style="0" customWidth="1"/>
    <col min="9729" max="9729" width="5.75390625" style="0" customWidth="1"/>
    <col min="9730" max="9730" width="9.875" style="0" customWidth="1"/>
    <col min="9731" max="9731" width="14.625" style="0" customWidth="1"/>
    <col min="9732" max="9732" width="8.875" style="0" customWidth="1"/>
    <col min="9733" max="9733" width="9.25390625" style="0" customWidth="1"/>
    <col min="9734" max="9734" width="15.75390625" style="0" customWidth="1"/>
    <col min="9735" max="9735" width="15.625" style="0" customWidth="1"/>
    <col min="9736" max="9736" width="43.75390625" style="0" customWidth="1"/>
    <col min="9737" max="9738" width="5.50390625" style="0" customWidth="1"/>
    <col min="9741" max="9741" width="7.75390625" style="0" customWidth="1"/>
    <col min="9742" max="9742" width="25.25390625" style="0" customWidth="1"/>
    <col min="9985" max="9985" width="5.75390625" style="0" customWidth="1"/>
    <col min="9986" max="9986" width="9.875" style="0" customWidth="1"/>
    <col min="9987" max="9987" width="14.625" style="0" customWidth="1"/>
    <col min="9988" max="9988" width="8.875" style="0" customWidth="1"/>
    <col min="9989" max="9989" width="9.25390625" style="0" customWidth="1"/>
    <col min="9990" max="9990" width="15.75390625" style="0" customWidth="1"/>
    <col min="9991" max="9991" width="15.625" style="0" customWidth="1"/>
    <col min="9992" max="9992" width="43.75390625" style="0" customWidth="1"/>
    <col min="9993" max="9994" width="5.50390625" style="0" customWidth="1"/>
    <col min="9997" max="9997" width="7.75390625" style="0" customWidth="1"/>
    <col min="9998" max="9998" width="25.25390625" style="0" customWidth="1"/>
    <col min="10241" max="10241" width="5.75390625" style="0" customWidth="1"/>
    <col min="10242" max="10242" width="9.875" style="0" customWidth="1"/>
    <col min="10243" max="10243" width="14.625" style="0" customWidth="1"/>
    <col min="10244" max="10244" width="8.875" style="0" customWidth="1"/>
    <col min="10245" max="10245" width="9.25390625" style="0" customWidth="1"/>
    <col min="10246" max="10246" width="15.75390625" style="0" customWidth="1"/>
    <col min="10247" max="10247" width="15.625" style="0" customWidth="1"/>
    <col min="10248" max="10248" width="43.75390625" style="0" customWidth="1"/>
    <col min="10249" max="10250" width="5.50390625" style="0" customWidth="1"/>
    <col min="10253" max="10253" width="7.75390625" style="0" customWidth="1"/>
    <col min="10254" max="10254" width="25.25390625" style="0" customWidth="1"/>
    <col min="10497" max="10497" width="5.75390625" style="0" customWidth="1"/>
    <col min="10498" max="10498" width="9.875" style="0" customWidth="1"/>
    <col min="10499" max="10499" width="14.625" style="0" customWidth="1"/>
    <col min="10500" max="10500" width="8.875" style="0" customWidth="1"/>
    <col min="10501" max="10501" width="9.25390625" style="0" customWidth="1"/>
    <col min="10502" max="10502" width="15.75390625" style="0" customWidth="1"/>
    <col min="10503" max="10503" width="15.625" style="0" customWidth="1"/>
    <col min="10504" max="10504" width="43.75390625" style="0" customWidth="1"/>
    <col min="10505" max="10506" width="5.50390625" style="0" customWidth="1"/>
    <col min="10509" max="10509" width="7.75390625" style="0" customWidth="1"/>
    <col min="10510" max="10510" width="25.25390625" style="0" customWidth="1"/>
    <col min="10753" max="10753" width="5.75390625" style="0" customWidth="1"/>
    <col min="10754" max="10754" width="9.875" style="0" customWidth="1"/>
    <col min="10755" max="10755" width="14.625" style="0" customWidth="1"/>
    <col min="10756" max="10756" width="8.875" style="0" customWidth="1"/>
    <col min="10757" max="10757" width="9.25390625" style="0" customWidth="1"/>
    <col min="10758" max="10758" width="15.75390625" style="0" customWidth="1"/>
    <col min="10759" max="10759" width="15.625" style="0" customWidth="1"/>
    <col min="10760" max="10760" width="43.75390625" style="0" customWidth="1"/>
    <col min="10761" max="10762" width="5.50390625" style="0" customWidth="1"/>
    <col min="10765" max="10765" width="7.75390625" style="0" customWidth="1"/>
    <col min="10766" max="10766" width="25.25390625" style="0" customWidth="1"/>
    <col min="11009" max="11009" width="5.75390625" style="0" customWidth="1"/>
    <col min="11010" max="11010" width="9.875" style="0" customWidth="1"/>
    <col min="11011" max="11011" width="14.625" style="0" customWidth="1"/>
    <col min="11012" max="11012" width="8.875" style="0" customWidth="1"/>
    <col min="11013" max="11013" width="9.25390625" style="0" customWidth="1"/>
    <col min="11014" max="11014" width="15.75390625" style="0" customWidth="1"/>
    <col min="11015" max="11015" width="15.625" style="0" customWidth="1"/>
    <col min="11016" max="11016" width="43.75390625" style="0" customWidth="1"/>
    <col min="11017" max="11018" width="5.50390625" style="0" customWidth="1"/>
    <col min="11021" max="11021" width="7.75390625" style="0" customWidth="1"/>
    <col min="11022" max="11022" width="25.25390625" style="0" customWidth="1"/>
    <col min="11265" max="11265" width="5.75390625" style="0" customWidth="1"/>
    <col min="11266" max="11266" width="9.875" style="0" customWidth="1"/>
    <col min="11267" max="11267" width="14.625" style="0" customWidth="1"/>
    <col min="11268" max="11268" width="8.875" style="0" customWidth="1"/>
    <col min="11269" max="11269" width="9.25390625" style="0" customWidth="1"/>
    <col min="11270" max="11270" width="15.75390625" style="0" customWidth="1"/>
    <col min="11271" max="11271" width="15.625" style="0" customWidth="1"/>
    <col min="11272" max="11272" width="43.75390625" style="0" customWidth="1"/>
    <col min="11273" max="11274" width="5.50390625" style="0" customWidth="1"/>
    <col min="11277" max="11277" width="7.75390625" style="0" customWidth="1"/>
    <col min="11278" max="11278" width="25.25390625" style="0" customWidth="1"/>
    <col min="11521" max="11521" width="5.75390625" style="0" customWidth="1"/>
    <col min="11522" max="11522" width="9.875" style="0" customWidth="1"/>
    <col min="11523" max="11523" width="14.625" style="0" customWidth="1"/>
    <col min="11524" max="11524" width="8.875" style="0" customWidth="1"/>
    <col min="11525" max="11525" width="9.25390625" style="0" customWidth="1"/>
    <col min="11526" max="11526" width="15.75390625" style="0" customWidth="1"/>
    <col min="11527" max="11527" width="15.625" style="0" customWidth="1"/>
    <col min="11528" max="11528" width="43.75390625" style="0" customWidth="1"/>
    <col min="11529" max="11530" width="5.50390625" style="0" customWidth="1"/>
    <col min="11533" max="11533" width="7.75390625" style="0" customWidth="1"/>
    <col min="11534" max="11534" width="25.25390625" style="0" customWidth="1"/>
    <col min="11777" max="11777" width="5.75390625" style="0" customWidth="1"/>
    <col min="11778" max="11778" width="9.875" style="0" customWidth="1"/>
    <col min="11779" max="11779" width="14.625" style="0" customWidth="1"/>
    <col min="11780" max="11780" width="8.875" style="0" customWidth="1"/>
    <col min="11781" max="11781" width="9.25390625" style="0" customWidth="1"/>
    <col min="11782" max="11782" width="15.75390625" style="0" customWidth="1"/>
    <col min="11783" max="11783" width="15.625" style="0" customWidth="1"/>
    <col min="11784" max="11784" width="43.75390625" style="0" customWidth="1"/>
    <col min="11785" max="11786" width="5.50390625" style="0" customWidth="1"/>
    <col min="11789" max="11789" width="7.75390625" style="0" customWidth="1"/>
    <col min="11790" max="11790" width="25.25390625" style="0" customWidth="1"/>
    <col min="12033" max="12033" width="5.75390625" style="0" customWidth="1"/>
    <col min="12034" max="12034" width="9.875" style="0" customWidth="1"/>
    <col min="12035" max="12035" width="14.625" style="0" customWidth="1"/>
    <col min="12036" max="12036" width="8.875" style="0" customWidth="1"/>
    <col min="12037" max="12037" width="9.25390625" style="0" customWidth="1"/>
    <col min="12038" max="12038" width="15.75390625" style="0" customWidth="1"/>
    <col min="12039" max="12039" width="15.625" style="0" customWidth="1"/>
    <col min="12040" max="12040" width="43.75390625" style="0" customWidth="1"/>
    <col min="12041" max="12042" width="5.50390625" style="0" customWidth="1"/>
    <col min="12045" max="12045" width="7.75390625" style="0" customWidth="1"/>
    <col min="12046" max="12046" width="25.25390625" style="0" customWidth="1"/>
    <col min="12289" max="12289" width="5.75390625" style="0" customWidth="1"/>
    <col min="12290" max="12290" width="9.875" style="0" customWidth="1"/>
    <col min="12291" max="12291" width="14.625" style="0" customWidth="1"/>
    <col min="12292" max="12292" width="8.875" style="0" customWidth="1"/>
    <col min="12293" max="12293" width="9.25390625" style="0" customWidth="1"/>
    <col min="12294" max="12294" width="15.75390625" style="0" customWidth="1"/>
    <col min="12295" max="12295" width="15.625" style="0" customWidth="1"/>
    <col min="12296" max="12296" width="43.75390625" style="0" customWidth="1"/>
    <col min="12297" max="12298" width="5.50390625" style="0" customWidth="1"/>
    <col min="12301" max="12301" width="7.75390625" style="0" customWidth="1"/>
    <col min="12302" max="12302" width="25.25390625" style="0" customWidth="1"/>
    <col min="12545" max="12545" width="5.75390625" style="0" customWidth="1"/>
    <col min="12546" max="12546" width="9.875" style="0" customWidth="1"/>
    <col min="12547" max="12547" width="14.625" style="0" customWidth="1"/>
    <col min="12548" max="12548" width="8.875" style="0" customWidth="1"/>
    <col min="12549" max="12549" width="9.25390625" style="0" customWidth="1"/>
    <col min="12550" max="12550" width="15.75390625" style="0" customWidth="1"/>
    <col min="12551" max="12551" width="15.625" style="0" customWidth="1"/>
    <col min="12552" max="12552" width="43.75390625" style="0" customWidth="1"/>
    <col min="12553" max="12554" width="5.50390625" style="0" customWidth="1"/>
    <col min="12557" max="12557" width="7.75390625" style="0" customWidth="1"/>
    <col min="12558" max="12558" width="25.25390625" style="0" customWidth="1"/>
    <col min="12801" max="12801" width="5.75390625" style="0" customWidth="1"/>
    <col min="12802" max="12802" width="9.875" style="0" customWidth="1"/>
    <col min="12803" max="12803" width="14.625" style="0" customWidth="1"/>
    <col min="12804" max="12804" width="8.875" style="0" customWidth="1"/>
    <col min="12805" max="12805" width="9.25390625" style="0" customWidth="1"/>
    <col min="12806" max="12806" width="15.75390625" style="0" customWidth="1"/>
    <col min="12807" max="12807" width="15.625" style="0" customWidth="1"/>
    <col min="12808" max="12808" width="43.75390625" style="0" customWidth="1"/>
    <col min="12809" max="12810" width="5.50390625" style="0" customWidth="1"/>
    <col min="12813" max="12813" width="7.75390625" style="0" customWidth="1"/>
    <col min="12814" max="12814" width="25.25390625" style="0" customWidth="1"/>
    <col min="13057" max="13057" width="5.75390625" style="0" customWidth="1"/>
    <col min="13058" max="13058" width="9.875" style="0" customWidth="1"/>
    <col min="13059" max="13059" width="14.625" style="0" customWidth="1"/>
    <col min="13060" max="13060" width="8.875" style="0" customWidth="1"/>
    <col min="13061" max="13061" width="9.25390625" style="0" customWidth="1"/>
    <col min="13062" max="13062" width="15.75390625" style="0" customWidth="1"/>
    <col min="13063" max="13063" width="15.625" style="0" customWidth="1"/>
    <col min="13064" max="13064" width="43.75390625" style="0" customWidth="1"/>
    <col min="13065" max="13066" width="5.50390625" style="0" customWidth="1"/>
    <col min="13069" max="13069" width="7.75390625" style="0" customWidth="1"/>
    <col min="13070" max="13070" width="25.25390625" style="0" customWidth="1"/>
    <col min="13313" max="13313" width="5.75390625" style="0" customWidth="1"/>
    <col min="13314" max="13314" width="9.875" style="0" customWidth="1"/>
    <col min="13315" max="13315" width="14.625" style="0" customWidth="1"/>
    <col min="13316" max="13316" width="8.875" style="0" customWidth="1"/>
    <col min="13317" max="13317" width="9.25390625" style="0" customWidth="1"/>
    <col min="13318" max="13318" width="15.75390625" style="0" customWidth="1"/>
    <col min="13319" max="13319" width="15.625" style="0" customWidth="1"/>
    <col min="13320" max="13320" width="43.75390625" style="0" customWidth="1"/>
    <col min="13321" max="13322" width="5.50390625" style="0" customWidth="1"/>
    <col min="13325" max="13325" width="7.75390625" style="0" customWidth="1"/>
    <col min="13326" max="13326" width="25.25390625" style="0" customWidth="1"/>
    <col min="13569" max="13569" width="5.75390625" style="0" customWidth="1"/>
    <col min="13570" max="13570" width="9.875" style="0" customWidth="1"/>
    <col min="13571" max="13571" width="14.625" style="0" customWidth="1"/>
    <col min="13572" max="13572" width="8.875" style="0" customWidth="1"/>
    <col min="13573" max="13573" width="9.25390625" style="0" customWidth="1"/>
    <col min="13574" max="13574" width="15.75390625" style="0" customWidth="1"/>
    <col min="13575" max="13575" width="15.625" style="0" customWidth="1"/>
    <col min="13576" max="13576" width="43.75390625" style="0" customWidth="1"/>
    <col min="13577" max="13578" width="5.50390625" style="0" customWidth="1"/>
    <col min="13581" max="13581" width="7.75390625" style="0" customWidth="1"/>
    <col min="13582" max="13582" width="25.25390625" style="0" customWidth="1"/>
    <col min="13825" max="13825" width="5.75390625" style="0" customWidth="1"/>
    <col min="13826" max="13826" width="9.875" style="0" customWidth="1"/>
    <col min="13827" max="13827" width="14.625" style="0" customWidth="1"/>
    <col min="13828" max="13828" width="8.875" style="0" customWidth="1"/>
    <col min="13829" max="13829" width="9.25390625" style="0" customWidth="1"/>
    <col min="13830" max="13830" width="15.75390625" style="0" customWidth="1"/>
    <col min="13831" max="13831" width="15.625" style="0" customWidth="1"/>
    <col min="13832" max="13832" width="43.75390625" style="0" customWidth="1"/>
    <col min="13833" max="13834" width="5.50390625" style="0" customWidth="1"/>
    <col min="13837" max="13837" width="7.75390625" style="0" customWidth="1"/>
    <col min="13838" max="13838" width="25.25390625" style="0" customWidth="1"/>
    <col min="14081" max="14081" width="5.75390625" style="0" customWidth="1"/>
    <col min="14082" max="14082" width="9.875" style="0" customWidth="1"/>
    <col min="14083" max="14083" width="14.625" style="0" customWidth="1"/>
    <col min="14084" max="14084" width="8.875" style="0" customWidth="1"/>
    <col min="14085" max="14085" width="9.25390625" style="0" customWidth="1"/>
    <col min="14086" max="14086" width="15.75390625" style="0" customWidth="1"/>
    <col min="14087" max="14087" width="15.625" style="0" customWidth="1"/>
    <col min="14088" max="14088" width="43.75390625" style="0" customWidth="1"/>
    <col min="14089" max="14090" width="5.50390625" style="0" customWidth="1"/>
    <col min="14093" max="14093" width="7.75390625" style="0" customWidth="1"/>
    <col min="14094" max="14094" width="25.25390625" style="0" customWidth="1"/>
    <col min="14337" max="14337" width="5.75390625" style="0" customWidth="1"/>
    <col min="14338" max="14338" width="9.875" style="0" customWidth="1"/>
    <col min="14339" max="14339" width="14.625" style="0" customWidth="1"/>
    <col min="14340" max="14340" width="8.875" style="0" customWidth="1"/>
    <col min="14341" max="14341" width="9.25390625" style="0" customWidth="1"/>
    <col min="14342" max="14342" width="15.75390625" style="0" customWidth="1"/>
    <col min="14343" max="14343" width="15.625" style="0" customWidth="1"/>
    <col min="14344" max="14344" width="43.75390625" style="0" customWidth="1"/>
    <col min="14345" max="14346" width="5.50390625" style="0" customWidth="1"/>
    <col min="14349" max="14349" width="7.75390625" style="0" customWidth="1"/>
    <col min="14350" max="14350" width="25.25390625" style="0" customWidth="1"/>
    <col min="14593" max="14593" width="5.75390625" style="0" customWidth="1"/>
    <col min="14594" max="14594" width="9.875" style="0" customWidth="1"/>
    <col min="14595" max="14595" width="14.625" style="0" customWidth="1"/>
    <col min="14596" max="14596" width="8.875" style="0" customWidth="1"/>
    <col min="14597" max="14597" width="9.25390625" style="0" customWidth="1"/>
    <col min="14598" max="14598" width="15.75390625" style="0" customWidth="1"/>
    <col min="14599" max="14599" width="15.625" style="0" customWidth="1"/>
    <col min="14600" max="14600" width="43.75390625" style="0" customWidth="1"/>
    <col min="14601" max="14602" width="5.50390625" style="0" customWidth="1"/>
    <col min="14605" max="14605" width="7.75390625" style="0" customWidth="1"/>
    <col min="14606" max="14606" width="25.25390625" style="0" customWidth="1"/>
    <col min="14849" max="14849" width="5.75390625" style="0" customWidth="1"/>
    <col min="14850" max="14850" width="9.875" style="0" customWidth="1"/>
    <col min="14851" max="14851" width="14.625" style="0" customWidth="1"/>
    <col min="14852" max="14852" width="8.875" style="0" customWidth="1"/>
    <col min="14853" max="14853" width="9.25390625" style="0" customWidth="1"/>
    <col min="14854" max="14854" width="15.75390625" style="0" customWidth="1"/>
    <col min="14855" max="14855" width="15.625" style="0" customWidth="1"/>
    <col min="14856" max="14856" width="43.75390625" style="0" customWidth="1"/>
    <col min="14857" max="14858" width="5.50390625" style="0" customWidth="1"/>
    <col min="14861" max="14861" width="7.75390625" style="0" customWidth="1"/>
    <col min="14862" max="14862" width="25.25390625" style="0" customWidth="1"/>
    <col min="15105" max="15105" width="5.75390625" style="0" customWidth="1"/>
    <col min="15106" max="15106" width="9.875" style="0" customWidth="1"/>
    <col min="15107" max="15107" width="14.625" style="0" customWidth="1"/>
    <col min="15108" max="15108" width="8.875" style="0" customWidth="1"/>
    <col min="15109" max="15109" width="9.25390625" style="0" customWidth="1"/>
    <col min="15110" max="15110" width="15.75390625" style="0" customWidth="1"/>
    <col min="15111" max="15111" width="15.625" style="0" customWidth="1"/>
    <col min="15112" max="15112" width="43.75390625" style="0" customWidth="1"/>
    <col min="15113" max="15114" width="5.50390625" style="0" customWidth="1"/>
    <col min="15117" max="15117" width="7.75390625" style="0" customWidth="1"/>
    <col min="15118" max="15118" width="25.25390625" style="0" customWidth="1"/>
    <col min="15361" max="15361" width="5.75390625" style="0" customWidth="1"/>
    <col min="15362" max="15362" width="9.875" style="0" customWidth="1"/>
    <col min="15363" max="15363" width="14.625" style="0" customWidth="1"/>
    <col min="15364" max="15364" width="8.875" style="0" customWidth="1"/>
    <col min="15365" max="15365" width="9.25390625" style="0" customWidth="1"/>
    <col min="15366" max="15366" width="15.75390625" style="0" customWidth="1"/>
    <col min="15367" max="15367" width="15.625" style="0" customWidth="1"/>
    <col min="15368" max="15368" width="43.75390625" style="0" customWidth="1"/>
    <col min="15369" max="15370" width="5.50390625" style="0" customWidth="1"/>
    <col min="15373" max="15373" width="7.75390625" style="0" customWidth="1"/>
    <col min="15374" max="15374" width="25.25390625" style="0" customWidth="1"/>
    <col min="15617" max="15617" width="5.75390625" style="0" customWidth="1"/>
    <col min="15618" max="15618" width="9.875" style="0" customWidth="1"/>
    <col min="15619" max="15619" width="14.625" style="0" customWidth="1"/>
    <col min="15620" max="15620" width="8.875" style="0" customWidth="1"/>
    <col min="15621" max="15621" width="9.25390625" style="0" customWidth="1"/>
    <col min="15622" max="15622" width="15.75390625" style="0" customWidth="1"/>
    <col min="15623" max="15623" width="15.625" style="0" customWidth="1"/>
    <col min="15624" max="15624" width="43.75390625" style="0" customWidth="1"/>
    <col min="15625" max="15626" width="5.50390625" style="0" customWidth="1"/>
    <col min="15629" max="15629" width="7.75390625" style="0" customWidth="1"/>
    <col min="15630" max="15630" width="25.25390625" style="0" customWidth="1"/>
    <col min="15873" max="15873" width="5.75390625" style="0" customWidth="1"/>
    <col min="15874" max="15874" width="9.875" style="0" customWidth="1"/>
    <col min="15875" max="15875" width="14.625" style="0" customWidth="1"/>
    <col min="15876" max="15876" width="8.875" style="0" customWidth="1"/>
    <col min="15877" max="15877" width="9.25390625" style="0" customWidth="1"/>
    <col min="15878" max="15878" width="15.75390625" style="0" customWidth="1"/>
    <col min="15879" max="15879" width="15.625" style="0" customWidth="1"/>
    <col min="15880" max="15880" width="43.75390625" style="0" customWidth="1"/>
    <col min="15881" max="15882" width="5.50390625" style="0" customWidth="1"/>
    <col min="15885" max="15885" width="7.75390625" style="0" customWidth="1"/>
    <col min="15886" max="15886" width="25.25390625" style="0" customWidth="1"/>
    <col min="16129" max="16129" width="5.75390625" style="0" customWidth="1"/>
    <col min="16130" max="16130" width="9.875" style="0" customWidth="1"/>
    <col min="16131" max="16131" width="14.625" style="0" customWidth="1"/>
    <col min="16132" max="16132" width="8.875" style="0" customWidth="1"/>
    <col min="16133" max="16133" width="9.25390625" style="0" customWidth="1"/>
    <col min="16134" max="16134" width="15.75390625" style="0" customWidth="1"/>
    <col min="16135" max="16135" width="15.625" style="0" customWidth="1"/>
    <col min="16136" max="16136" width="43.75390625" style="0" customWidth="1"/>
    <col min="16137" max="16138" width="5.50390625" style="0" customWidth="1"/>
    <col min="16141" max="16141" width="7.75390625" style="0" customWidth="1"/>
    <col min="16142" max="16142" width="25.25390625" style="0" customWidth="1"/>
  </cols>
  <sheetData>
    <row r="1" spans="1:14" s="20" customFormat="1" ht="32.4">
      <c r="A1" s="16" t="s">
        <v>221</v>
      </c>
      <c r="B1" s="16" t="s">
        <v>1</v>
      </c>
      <c r="C1" s="16" t="s">
        <v>2</v>
      </c>
      <c r="D1" s="17" t="s">
        <v>222</v>
      </c>
      <c r="E1" s="17" t="s">
        <v>223</v>
      </c>
      <c r="F1" s="18" t="s">
        <v>3</v>
      </c>
      <c r="G1" s="18" t="s">
        <v>4</v>
      </c>
      <c r="H1" s="16" t="s">
        <v>5</v>
      </c>
      <c r="I1" s="16" t="s">
        <v>6</v>
      </c>
      <c r="J1" s="16" t="s">
        <v>7</v>
      </c>
      <c r="K1" s="16" t="s">
        <v>8</v>
      </c>
      <c r="L1" s="16" t="s">
        <v>9</v>
      </c>
      <c r="M1" s="16" t="s">
        <v>10</v>
      </c>
      <c r="N1" s="19" t="s">
        <v>224</v>
      </c>
    </row>
    <row r="2" spans="1:14" ht="32.4">
      <c r="A2" s="21">
        <v>1</v>
      </c>
      <c r="B2" s="22" t="s">
        <v>12</v>
      </c>
      <c r="C2" s="23" t="s">
        <v>43</v>
      </c>
      <c r="D2" s="24" t="s">
        <v>225</v>
      </c>
      <c r="E2" s="24" t="s">
        <v>226</v>
      </c>
      <c r="F2" s="25">
        <v>9781440830501</v>
      </c>
      <c r="G2" s="25">
        <v>9781440830495</v>
      </c>
      <c r="H2" s="26" t="s">
        <v>227</v>
      </c>
      <c r="I2" s="27">
        <v>1</v>
      </c>
      <c r="J2" s="27">
        <v>1</v>
      </c>
      <c r="K2" s="23" t="s">
        <v>228</v>
      </c>
      <c r="L2" s="23" t="s">
        <v>20</v>
      </c>
      <c r="M2" s="28">
        <v>2014</v>
      </c>
      <c r="N2" s="29" t="s">
        <v>229</v>
      </c>
    </row>
    <row r="3" spans="1:14" ht="15.75">
      <c r="A3" s="21">
        <v>2</v>
      </c>
      <c r="B3" s="22" t="s">
        <v>12</v>
      </c>
      <c r="C3" s="23" t="s">
        <v>61</v>
      </c>
      <c r="D3" s="24" t="s">
        <v>230</v>
      </c>
      <c r="E3" s="24" t="s">
        <v>231</v>
      </c>
      <c r="F3" s="25">
        <v>9780313381034</v>
      </c>
      <c r="G3" s="25">
        <v>9780313381027</v>
      </c>
      <c r="H3" s="26" t="s">
        <v>232</v>
      </c>
      <c r="I3" s="27">
        <v>1</v>
      </c>
      <c r="J3" s="27">
        <v>1</v>
      </c>
      <c r="K3" s="23" t="s">
        <v>233</v>
      </c>
      <c r="L3" s="23" t="s">
        <v>16</v>
      </c>
      <c r="M3" s="28">
        <v>2014</v>
      </c>
      <c r="N3" s="29" t="s">
        <v>234</v>
      </c>
    </row>
    <row r="4" spans="1:14" ht="15.75">
      <c r="A4" s="21">
        <v>3</v>
      </c>
      <c r="B4" s="22" t="s">
        <v>12</v>
      </c>
      <c r="C4" s="23" t="s">
        <v>98</v>
      </c>
      <c r="D4" s="24" t="s">
        <v>235</v>
      </c>
      <c r="E4" s="24" t="s">
        <v>236</v>
      </c>
      <c r="F4" s="25">
        <v>9781598844528</v>
      </c>
      <c r="G4" s="25">
        <v>9781598844511</v>
      </c>
      <c r="H4" s="26" t="s">
        <v>237</v>
      </c>
      <c r="I4" s="27">
        <v>1</v>
      </c>
      <c r="J4" s="27">
        <v>1</v>
      </c>
      <c r="K4" s="23" t="s">
        <v>100</v>
      </c>
      <c r="L4" s="23" t="s">
        <v>58</v>
      </c>
      <c r="M4" s="28">
        <v>2011</v>
      </c>
      <c r="N4" s="29" t="s">
        <v>238</v>
      </c>
    </row>
    <row r="5" spans="1:14" ht="15.75">
      <c r="A5" s="21">
        <v>4</v>
      </c>
      <c r="B5" s="22" t="s">
        <v>12</v>
      </c>
      <c r="C5" s="23" t="s">
        <v>239</v>
      </c>
      <c r="D5" s="24" t="s">
        <v>240</v>
      </c>
      <c r="E5" s="24" t="s">
        <v>241</v>
      </c>
      <c r="F5" s="25">
        <v>9780313359170</v>
      </c>
      <c r="G5" s="25">
        <v>9780313359163</v>
      </c>
      <c r="H5" s="26" t="s">
        <v>242</v>
      </c>
      <c r="I5" s="27">
        <v>1</v>
      </c>
      <c r="J5" s="27">
        <v>1</v>
      </c>
      <c r="K5" s="23" t="s">
        <v>243</v>
      </c>
      <c r="L5" s="23" t="s">
        <v>16</v>
      </c>
      <c r="M5" s="28">
        <v>2010</v>
      </c>
      <c r="N5" s="29" t="s">
        <v>244</v>
      </c>
    </row>
    <row r="6" spans="1:14" ht="32.4">
      <c r="A6" s="21">
        <v>5</v>
      </c>
      <c r="B6" s="22" t="s">
        <v>12</v>
      </c>
      <c r="C6" s="23" t="s">
        <v>95</v>
      </c>
      <c r="D6" s="24" t="s">
        <v>245</v>
      </c>
      <c r="E6" s="24" t="s">
        <v>246</v>
      </c>
      <c r="F6" s="25">
        <v>9781610692427</v>
      </c>
      <c r="G6" s="25">
        <v>9781610692410</v>
      </c>
      <c r="H6" s="26" t="s">
        <v>247</v>
      </c>
      <c r="I6" s="27">
        <v>1</v>
      </c>
      <c r="J6" s="27">
        <v>2</v>
      </c>
      <c r="K6" s="23" t="s">
        <v>248</v>
      </c>
      <c r="L6" s="23" t="s">
        <v>73</v>
      </c>
      <c r="M6" s="28">
        <v>2013</v>
      </c>
      <c r="N6" s="29" t="s">
        <v>249</v>
      </c>
    </row>
    <row r="7" spans="1:14" ht="15.75">
      <c r="A7" s="21">
        <v>6</v>
      </c>
      <c r="B7" s="22" t="s">
        <v>12</v>
      </c>
      <c r="C7" s="23" t="s">
        <v>250</v>
      </c>
      <c r="D7" s="24" t="s">
        <v>251</v>
      </c>
      <c r="E7" s="24" t="s">
        <v>252</v>
      </c>
      <c r="F7" s="25">
        <v>9780313363238</v>
      </c>
      <c r="G7" s="25">
        <v>9780313363221</v>
      </c>
      <c r="H7" s="26" t="s">
        <v>253</v>
      </c>
      <c r="I7" s="27">
        <v>1</v>
      </c>
      <c r="J7" s="27">
        <v>1</v>
      </c>
      <c r="K7" s="23" t="s">
        <v>254</v>
      </c>
      <c r="L7" s="23" t="s">
        <v>16</v>
      </c>
      <c r="M7" s="28">
        <v>2010</v>
      </c>
      <c r="N7" s="29" t="s">
        <v>255</v>
      </c>
    </row>
    <row r="8" spans="1:14" ht="15.75">
      <c r="A8" s="21">
        <v>7</v>
      </c>
      <c r="B8" s="22" t="s">
        <v>12</v>
      </c>
      <c r="C8" s="23" t="s">
        <v>124</v>
      </c>
      <c r="D8" s="24" t="s">
        <v>256</v>
      </c>
      <c r="E8" s="24" t="s">
        <v>257</v>
      </c>
      <c r="F8" s="25">
        <v>9781440804113</v>
      </c>
      <c r="G8" s="25">
        <v>9781440804106</v>
      </c>
      <c r="H8" s="26" t="s">
        <v>258</v>
      </c>
      <c r="I8" s="27">
        <v>1</v>
      </c>
      <c r="J8" s="27">
        <v>1</v>
      </c>
      <c r="K8" s="23" t="s">
        <v>259</v>
      </c>
      <c r="L8" s="23" t="s">
        <v>16</v>
      </c>
      <c r="M8" s="28">
        <v>2014</v>
      </c>
      <c r="N8" s="29" t="s">
        <v>260</v>
      </c>
    </row>
    <row r="9" spans="1:14" ht="32.4">
      <c r="A9" s="21">
        <v>8</v>
      </c>
      <c r="B9" s="22" t="s">
        <v>12</v>
      </c>
      <c r="C9" s="23" t="s">
        <v>208</v>
      </c>
      <c r="D9" s="24" t="s">
        <v>261</v>
      </c>
      <c r="E9" s="24" t="s">
        <v>262</v>
      </c>
      <c r="F9" s="25">
        <v>9781598848915</v>
      </c>
      <c r="G9" s="25">
        <v>9781598848908</v>
      </c>
      <c r="H9" s="26" t="s">
        <v>263</v>
      </c>
      <c r="I9" s="27">
        <v>1</v>
      </c>
      <c r="J9" s="27">
        <v>1</v>
      </c>
      <c r="K9" s="23" t="s">
        <v>264</v>
      </c>
      <c r="L9" s="23" t="s">
        <v>58</v>
      </c>
      <c r="M9" s="28">
        <v>2013</v>
      </c>
      <c r="N9" s="29" t="s">
        <v>265</v>
      </c>
    </row>
    <row r="10" spans="1:14" ht="32.4">
      <c r="A10" s="21">
        <v>9</v>
      </c>
      <c r="B10" s="22" t="s">
        <v>12</v>
      </c>
      <c r="C10" s="23" t="s">
        <v>266</v>
      </c>
      <c r="D10" s="24" t="s">
        <v>267</v>
      </c>
      <c r="E10" s="24" t="s">
        <v>268</v>
      </c>
      <c r="F10" s="25">
        <v>9781610694148</v>
      </c>
      <c r="G10" s="25">
        <v>9781610694131</v>
      </c>
      <c r="H10" s="26" t="s">
        <v>269</v>
      </c>
      <c r="I10" s="27">
        <v>1</v>
      </c>
      <c r="J10" s="27">
        <v>1</v>
      </c>
      <c r="K10" s="23" t="s">
        <v>270</v>
      </c>
      <c r="L10" s="23" t="s">
        <v>58</v>
      </c>
      <c r="M10" s="28">
        <v>2013</v>
      </c>
      <c r="N10" s="29" t="s">
        <v>271</v>
      </c>
    </row>
    <row r="11" spans="1:14" ht="15.75">
      <c r="A11" s="21">
        <v>10</v>
      </c>
      <c r="B11" s="22" t="s">
        <v>12</v>
      </c>
      <c r="C11" s="23" t="s">
        <v>110</v>
      </c>
      <c r="D11" s="24" t="s">
        <v>272</v>
      </c>
      <c r="E11" s="24" t="s">
        <v>273</v>
      </c>
      <c r="F11" s="25">
        <v>9781440803185</v>
      </c>
      <c r="G11" s="25">
        <v>9781440803178</v>
      </c>
      <c r="H11" s="26" t="s">
        <v>274</v>
      </c>
      <c r="I11" s="27">
        <v>1</v>
      </c>
      <c r="J11" s="27">
        <v>1</v>
      </c>
      <c r="K11" s="23" t="s">
        <v>275</v>
      </c>
      <c r="L11" s="23" t="s">
        <v>16</v>
      </c>
      <c r="M11" s="28">
        <v>2013</v>
      </c>
      <c r="N11" s="29" t="s">
        <v>276</v>
      </c>
    </row>
    <row r="12" spans="1:14" ht="15.75">
      <c r="A12" s="21">
        <v>11</v>
      </c>
      <c r="B12" s="22" t="s">
        <v>12</v>
      </c>
      <c r="C12" s="23" t="s">
        <v>46</v>
      </c>
      <c r="D12" s="24" t="s">
        <v>277</v>
      </c>
      <c r="E12" s="24" t="s">
        <v>278</v>
      </c>
      <c r="F12" s="25">
        <v>9780313350375</v>
      </c>
      <c r="G12" s="25">
        <v>9780313350368</v>
      </c>
      <c r="H12" s="26" t="s">
        <v>279</v>
      </c>
      <c r="I12" s="27">
        <v>1</v>
      </c>
      <c r="J12" s="27">
        <v>1</v>
      </c>
      <c r="K12" s="23" t="s">
        <v>280</v>
      </c>
      <c r="L12" s="23" t="s">
        <v>16</v>
      </c>
      <c r="M12" s="28">
        <v>2011</v>
      </c>
      <c r="N12" s="30" t="s">
        <v>281</v>
      </c>
    </row>
    <row r="13" spans="1:14" ht="15.75">
      <c r="A13" s="21">
        <v>12</v>
      </c>
      <c r="B13" s="22" t="s">
        <v>12</v>
      </c>
      <c r="C13" s="23" t="s">
        <v>40</v>
      </c>
      <c r="D13" s="31" t="s">
        <v>282</v>
      </c>
      <c r="E13" s="31" t="s">
        <v>283</v>
      </c>
      <c r="F13" s="25">
        <v>9781440829123</v>
      </c>
      <c r="G13" s="25">
        <v>9781440829116</v>
      </c>
      <c r="H13" s="26" t="s">
        <v>284</v>
      </c>
      <c r="I13" s="27">
        <v>1</v>
      </c>
      <c r="J13" s="27">
        <v>1</v>
      </c>
      <c r="K13" s="23" t="s">
        <v>285</v>
      </c>
      <c r="L13" s="23" t="s">
        <v>20</v>
      </c>
      <c r="M13" s="28">
        <v>2014</v>
      </c>
      <c r="N13" s="30" t="s">
        <v>286</v>
      </c>
    </row>
    <row r="14" spans="1:14" ht="15.75">
      <c r="A14" s="21">
        <v>13</v>
      </c>
      <c r="B14" s="22" t="s">
        <v>12</v>
      </c>
      <c r="C14" s="23" t="s">
        <v>287</v>
      </c>
      <c r="D14" s="31" t="s">
        <v>288</v>
      </c>
      <c r="E14" s="31" t="s">
        <v>289</v>
      </c>
      <c r="F14" s="25">
        <v>9781440828768</v>
      </c>
      <c r="G14" s="25">
        <v>9781440828751</v>
      </c>
      <c r="H14" s="26" t="s">
        <v>290</v>
      </c>
      <c r="I14" s="27">
        <v>1</v>
      </c>
      <c r="J14" s="27">
        <v>1</v>
      </c>
      <c r="K14" s="23" t="s">
        <v>291</v>
      </c>
      <c r="L14" s="23" t="s">
        <v>16</v>
      </c>
      <c r="M14" s="28">
        <v>2014</v>
      </c>
      <c r="N14" s="30" t="s">
        <v>292</v>
      </c>
    </row>
    <row r="15" spans="1:14" ht="15.75">
      <c r="A15" s="21">
        <v>14</v>
      </c>
      <c r="B15" s="22" t="s">
        <v>12</v>
      </c>
      <c r="C15" s="23" t="s">
        <v>183</v>
      </c>
      <c r="D15" s="31" t="s">
        <v>293</v>
      </c>
      <c r="E15" s="31" t="s">
        <v>294</v>
      </c>
      <c r="F15" s="25">
        <v>9780313376078</v>
      </c>
      <c r="G15" s="25">
        <v>9780313376061</v>
      </c>
      <c r="H15" s="26" t="s">
        <v>295</v>
      </c>
      <c r="I15" s="27">
        <v>1</v>
      </c>
      <c r="J15" s="27">
        <v>1</v>
      </c>
      <c r="K15" s="23" t="s">
        <v>296</v>
      </c>
      <c r="L15" s="23" t="s">
        <v>16</v>
      </c>
      <c r="M15" s="28">
        <v>2013</v>
      </c>
      <c r="N15" s="30" t="s">
        <v>297</v>
      </c>
    </row>
    <row r="16" spans="1:14" ht="32.4">
      <c r="A16" s="21">
        <v>15</v>
      </c>
      <c r="B16" s="22" t="s">
        <v>12</v>
      </c>
      <c r="C16" s="23" t="s">
        <v>46</v>
      </c>
      <c r="D16" s="31" t="s">
        <v>298</v>
      </c>
      <c r="E16" s="31" t="s">
        <v>299</v>
      </c>
      <c r="F16" s="25">
        <v>9780313352041</v>
      </c>
      <c r="G16" s="25">
        <v>9780313352034</v>
      </c>
      <c r="H16" s="26" t="s">
        <v>300</v>
      </c>
      <c r="I16" s="27">
        <v>1</v>
      </c>
      <c r="J16" s="27">
        <v>1</v>
      </c>
      <c r="K16" s="23" t="s">
        <v>301</v>
      </c>
      <c r="L16" s="23" t="s">
        <v>16</v>
      </c>
      <c r="M16" s="28">
        <v>2011</v>
      </c>
      <c r="N16" s="30" t="s">
        <v>302</v>
      </c>
    </row>
    <row r="17" spans="1:14" ht="32.4">
      <c r="A17" s="21">
        <v>16</v>
      </c>
      <c r="B17" s="22" t="s">
        <v>12</v>
      </c>
      <c r="C17" s="23" t="s">
        <v>95</v>
      </c>
      <c r="D17" s="31" t="s">
        <v>303</v>
      </c>
      <c r="E17" s="31" t="s">
        <v>304</v>
      </c>
      <c r="F17" s="25">
        <v>9781610691291</v>
      </c>
      <c r="G17" s="25">
        <v>9781610691284</v>
      </c>
      <c r="H17" s="26" t="s">
        <v>305</v>
      </c>
      <c r="I17" s="27">
        <v>1</v>
      </c>
      <c r="J17" s="27">
        <v>1</v>
      </c>
      <c r="K17" s="23" t="s">
        <v>306</v>
      </c>
      <c r="L17" s="23" t="s">
        <v>58</v>
      </c>
      <c r="M17" s="28">
        <v>2013</v>
      </c>
      <c r="N17" s="30" t="s">
        <v>307</v>
      </c>
    </row>
    <row r="18" spans="1:14" ht="32.4">
      <c r="A18" s="21">
        <v>17</v>
      </c>
      <c r="B18" s="22" t="s">
        <v>12</v>
      </c>
      <c r="C18" s="23" t="s">
        <v>188</v>
      </c>
      <c r="D18" s="31" t="s">
        <v>308</v>
      </c>
      <c r="E18" s="31" t="s">
        <v>309</v>
      </c>
      <c r="F18" s="25">
        <v>9780313382918</v>
      </c>
      <c r="G18" s="25">
        <v>9780313382901</v>
      </c>
      <c r="H18" s="26" t="s">
        <v>310</v>
      </c>
      <c r="I18" s="27">
        <v>1</v>
      </c>
      <c r="J18" s="27">
        <v>1</v>
      </c>
      <c r="K18" s="23" t="s">
        <v>311</v>
      </c>
      <c r="L18" s="23" t="s">
        <v>20</v>
      </c>
      <c r="M18" s="28">
        <v>2011</v>
      </c>
      <c r="N18" s="30" t="s">
        <v>312</v>
      </c>
    </row>
    <row r="19" spans="1:14" ht="32.4">
      <c r="A19" s="21">
        <v>18</v>
      </c>
      <c r="B19" s="22" t="s">
        <v>12</v>
      </c>
      <c r="C19" s="23" t="s">
        <v>313</v>
      </c>
      <c r="D19" s="31" t="s">
        <v>314</v>
      </c>
      <c r="E19" s="31" t="s">
        <v>315</v>
      </c>
      <c r="F19" s="25">
        <v>9781610696623</v>
      </c>
      <c r="G19" s="25">
        <v>9781610696616</v>
      </c>
      <c r="H19" s="26" t="s">
        <v>316</v>
      </c>
      <c r="I19" s="27">
        <v>1</v>
      </c>
      <c r="J19" s="27">
        <v>1</v>
      </c>
      <c r="K19" s="23" t="s">
        <v>317</v>
      </c>
      <c r="L19" s="23" t="s">
        <v>58</v>
      </c>
      <c r="M19" s="28">
        <v>2014</v>
      </c>
      <c r="N19" s="30" t="s">
        <v>318</v>
      </c>
    </row>
    <row r="20" spans="1:14" ht="15.75">
      <c r="A20" s="21">
        <v>19</v>
      </c>
      <c r="B20" s="22" t="s">
        <v>12</v>
      </c>
      <c r="C20" s="23" t="s">
        <v>319</v>
      </c>
      <c r="D20" s="31" t="s">
        <v>320</v>
      </c>
      <c r="E20" s="31" t="s">
        <v>321</v>
      </c>
      <c r="F20" s="25">
        <v>9780313378546</v>
      </c>
      <c r="G20" s="25">
        <v>9780313378539</v>
      </c>
      <c r="H20" s="26" t="s">
        <v>322</v>
      </c>
      <c r="I20" s="27">
        <v>1</v>
      </c>
      <c r="J20" s="27">
        <v>1</v>
      </c>
      <c r="K20" s="23" t="s">
        <v>323</v>
      </c>
      <c r="L20" s="23" t="s">
        <v>16</v>
      </c>
      <c r="M20" s="28">
        <v>2011</v>
      </c>
      <c r="N20" s="30" t="s">
        <v>324</v>
      </c>
    </row>
    <row r="21" spans="1:14" ht="32.4">
      <c r="A21" s="21">
        <v>20</v>
      </c>
      <c r="B21" s="22" t="s">
        <v>12</v>
      </c>
      <c r="C21" s="23" t="s">
        <v>101</v>
      </c>
      <c r="D21" s="31" t="s">
        <v>325</v>
      </c>
      <c r="E21" s="31" t="s">
        <v>326</v>
      </c>
      <c r="F21" s="25">
        <v>9780313038426</v>
      </c>
      <c r="G21" s="25">
        <v>9780275984854</v>
      </c>
      <c r="H21" s="26" t="s">
        <v>327</v>
      </c>
      <c r="I21" s="27">
        <v>1</v>
      </c>
      <c r="J21" s="27">
        <v>1</v>
      </c>
      <c r="K21" s="23" t="s">
        <v>328</v>
      </c>
      <c r="L21" s="23" t="s">
        <v>20</v>
      </c>
      <c r="M21" s="28">
        <v>2013</v>
      </c>
      <c r="N21" s="30" t="s">
        <v>329</v>
      </c>
    </row>
    <row r="22" spans="1:14" ht="32.4">
      <c r="A22" s="21">
        <v>21</v>
      </c>
      <c r="B22" s="22" t="s">
        <v>12</v>
      </c>
      <c r="C22" s="23" t="s">
        <v>330</v>
      </c>
      <c r="D22" s="31" t="s">
        <v>331</v>
      </c>
      <c r="E22" s="31" t="s">
        <v>332</v>
      </c>
      <c r="F22" s="25">
        <v>9781610690706</v>
      </c>
      <c r="G22" s="25">
        <v>9781610690690</v>
      </c>
      <c r="H22" s="26" t="s">
        <v>333</v>
      </c>
      <c r="I22" s="27">
        <v>1</v>
      </c>
      <c r="J22" s="28">
        <v>1</v>
      </c>
      <c r="K22" s="32" t="s">
        <v>334</v>
      </c>
      <c r="L22" s="32" t="s">
        <v>27</v>
      </c>
      <c r="M22" s="28">
        <v>2012</v>
      </c>
      <c r="N22" s="30" t="s">
        <v>335</v>
      </c>
    </row>
    <row r="23" spans="1:14" ht="15.75">
      <c r="A23" s="21">
        <v>22</v>
      </c>
      <c r="B23" s="22" t="s">
        <v>12</v>
      </c>
      <c r="C23" s="23" t="s">
        <v>336</v>
      </c>
      <c r="D23" s="31" t="s">
        <v>337</v>
      </c>
      <c r="E23" s="31" t="s">
        <v>338</v>
      </c>
      <c r="F23" s="25">
        <v>9780313379635</v>
      </c>
      <c r="G23" s="25">
        <v>9780313379628</v>
      </c>
      <c r="H23" s="26" t="s">
        <v>339</v>
      </c>
      <c r="I23" s="27">
        <v>2</v>
      </c>
      <c r="J23" s="28">
        <v>1</v>
      </c>
      <c r="K23" s="32" t="s">
        <v>340</v>
      </c>
      <c r="L23" s="32" t="s">
        <v>20</v>
      </c>
      <c r="M23" s="28">
        <v>2014</v>
      </c>
      <c r="N23" s="30" t="s">
        <v>341</v>
      </c>
    </row>
    <row r="24" spans="1:14" ht="15.75">
      <c r="A24" s="21">
        <v>23</v>
      </c>
      <c r="B24" s="22" t="s">
        <v>12</v>
      </c>
      <c r="C24" s="23" t="s">
        <v>342</v>
      </c>
      <c r="D24" s="31" t="s">
        <v>343</v>
      </c>
      <c r="E24" s="31" t="s">
        <v>344</v>
      </c>
      <c r="F24" s="25">
        <v>9781598846508</v>
      </c>
      <c r="G24" s="25">
        <v>9781598846492</v>
      </c>
      <c r="H24" s="26" t="s">
        <v>345</v>
      </c>
      <c r="I24" s="27">
        <v>1</v>
      </c>
      <c r="J24" s="27">
        <v>1</v>
      </c>
      <c r="K24" s="23" t="s">
        <v>346</v>
      </c>
      <c r="L24" s="23" t="s">
        <v>27</v>
      </c>
      <c r="M24" s="28">
        <v>2011</v>
      </c>
      <c r="N24" s="30" t="s">
        <v>347</v>
      </c>
    </row>
    <row r="25" spans="1:14" ht="15.75">
      <c r="A25" s="21">
        <v>24</v>
      </c>
      <c r="B25" s="22" t="s">
        <v>12</v>
      </c>
      <c r="C25" s="23" t="s">
        <v>188</v>
      </c>
      <c r="D25" s="31" t="s">
        <v>348</v>
      </c>
      <c r="E25" s="31" t="s">
        <v>349</v>
      </c>
      <c r="F25" s="25">
        <v>9780313351242</v>
      </c>
      <c r="G25" s="25">
        <v>9780313351235</v>
      </c>
      <c r="H25" s="26" t="s">
        <v>350</v>
      </c>
      <c r="I25" s="27">
        <v>1</v>
      </c>
      <c r="J25" s="27">
        <v>1</v>
      </c>
      <c r="K25" s="23" t="s">
        <v>351</v>
      </c>
      <c r="L25" s="23" t="s">
        <v>16</v>
      </c>
      <c r="M25" s="28">
        <v>2013</v>
      </c>
      <c r="N25" s="30" t="s">
        <v>352</v>
      </c>
    </row>
    <row r="26" spans="1:14" ht="32.4">
      <c r="A26" s="21">
        <v>25</v>
      </c>
      <c r="B26" s="22" t="s">
        <v>12</v>
      </c>
      <c r="C26" s="23" t="s">
        <v>92</v>
      </c>
      <c r="D26" s="31" t="s">
        <v>353</v>
      </c>
      <c r="E26" s="31" t="s">
        <v>354</v>
      </c>
      <c r="F26" s="25">
        <v>9780313398469</v>
      </c>
      <c r="G26" s="25">
        <v>9780313398452</v>
      </c>
      <c r="H26" s="26" t="s">
        <v>355</v>
      </c>
      <c r="I26" s="27">
        <v>1</v>
      </c>
      <c r="J26" s="27">
        <v>1</v>
      </c>
      <c r="K26" s="23" t="s">
        <v>356</v>
      </c>
      <c r="L26" s="23" t="s">
        <v>20</v>
      </c>
      <c r="M26" s="28">
        <v>2012</v>
      </c>
      <c r="N26" s="30" t="s">
        <v>357</v>
      </c>
    </row>
    <row r="27" spans="1:14" ht="32.4">
      <c r="A27" s="21">
        <v>26</v>
      </c>
      <c r="B27" s="22" t="s">
        <v>12</v>
      </c>
      <c r="C27" s="23" t="s">
        <v>358</v>
      </c>
      <c r="D27" s="31" t="s">
        <v>359</v>
      </c>
      <c r="E27" s="31" t="s">
        <v>360</v>
      </c>
      <c r="F27" s="25">
        <v>9781610693202</v>
      </c>
      <c r="G27" s="25">
        <v>9781610693196</v>
      </c>
      <c r="H27" s="26" t="s">
        <v>361</v>
      </c>
      <c r="I27" s="27">
        <v>1</v>
      </c>
      <c r="J27" s="27">
        <v>1</v>
      </c>
      <c r="K27" s="23" t="s">
        <v>171</v>
      </c>
      <c r="L27" s="23" t="s">
        <v>27</v>
      </c>
      <c r="M27" s="28">
        <v>2014</v>
      </c>
      <c r="N27" s="30" t="s">
        <v>362</v>
      </c>
    </row>
    <row r="28" spans="1:14" ht="32.4">
      <c r="A28" s="21">
        <v>27</v>
      </c>
      <c r="B28" s="22" t="s">
        <v>12</v>
      </c>
      <c r="C28" s="23" t="s">
        <v>363</v>
      </c>
      <c r="D28" s="31" t="s">
        <v>364</v>
      </c>
      <c r="E28" s="31" t="s">
        <v>365</v>
      </c>
      <c r="F28" s="25">
        <v>9780313396366</v>
      </c>
      <c r="G28" s="25">
        <v>9780313396359</v>
      </c>
      <c r="H28" s="26" t="s">
        <v>366</v>
      </c>
      <c r="I28" s="27">
        <v>1</v>
      </c>
      <c r="J28" s="27">
        <v>1</v>
      </c>
      <c r="K28" s="23" t="s">
        <v>367</v>
      </c>
      <c r="L28" s="23" t="s">
        <v>20</v>
      </c>
      <c r="M28" s="28">
        <v>2012</v>
      </c>
      <c r="N28" s="30" t="s">
        <v>368</v>
      </c>
    </row>
    <row r="29" spans="1:14" ht="32.4">
      <c r="A29" s="21">
        <v>28</v>
      </c>
      <c r="B29" s="22" t="s">
        <v>12</v>
      </c>
      <c r="C29" s="23" t="s">
        <v>369</v>
      </c>
      <c r="D29" s="31" t="s">
        <v>370</v>
      </c>
      <c r="E29" s="31" t="s">
        <v>371</v>
      </c>
      <c r="F29" s="25">
        <v>9781610693189</v>
      </c>
      <c r="G29" s="25">
        <v>9781610693172</v>
      </c>
      <c r="H29" s="26" t="s">
        <v>372</v>
      </c>
      <c r="I29" s="27">
        <v>1</v>
      </c>
      <c r="J29" s="27">
        <v>1</v>
      </c>
      <c r="K29" s="23" t="s">
        <v>171</v>
      </c>
      <c r="L29" s="23" t="s">
        <v>27</v>
      </c>
      <c r="M29" s="28">
        <v>2013</v>
      </c>
      <c r="N29" s="30" t="s">
        <v>373</v>
      </c>
    </row>
    <row r="30" spans="1:14" ht="15.75">
      <c r="A30" s="21">
        <v>29</v>
      </c>
      <c r="B30" s="22" t="s">
        <v>12</v>
      </c>
      <c r="C30" s="23" t="s">
        <v>119</v>
      </c>
      <c r="D30" s="31" t="s">
        <v>374</v>
      </c>
      <c r="E30" s="31" t="s">
        <v>375</v>
      </c>
      <c r="F30" s="25">
        <v>9780313082733</v>
      </c>
      <c r="G30" s="25">
        <v>9780275991579</v>
      </c>
      <c r="H30" s="26" t="s">
        <v>376</v>
      </c>
      <c r="I30" s="27">
        <v>1</v>
      </c>
      <c r="J30" s="27">
        <v>1</v>
      </c>
      <c r="K30" s="23" t="s">
        <v>377</v>
      </c>
      <c r="L30" s="23" t="s">
        <v>20</v>
      </c>
      <c r="M30" s="28">
        <v>2010</v>
      </c>
      <c r="N30" s="30" t="s">
        <v>378</v>
      </c>
    </row>
    <row r="31" spans="8:9" ht="15.75">
      <c r="H31" s="36" t="s">
        <v>379</v>
      </c>
      <c r="I31" s="33">
        <f>SUM(I2:I30)</f>
        <v>30</v>
      </c>
    </row>
  </sheetData>
  <hyperlinks>
    <hyperlink ref="N2" r:id="rId1" display="http://ebooks.abc-clio.com/?isbn=9781440830501"/>
    <hyperlink ref="N3" r:id="rId2" display="http://ebooks.abc-clio.com/?isbn=9780313381034"/>
    <hyperlink ref="N4" r:id="rId3" display="http://ebooks.abc-clio.com/?isbn=9781598844528"/>
    <hyperlink ref="N5" r:id="rId4" display="http://ebooks.abc-clio.com/?isbn=9780313359170"/>
    <hyperlink ref="N6" r:id="rId5" display="http://ebooks.abc-clio.com/?isbn=9781610692427"/>
    <hyperlink ref="N7" r:id="rId6" display="http://ebooks.abc-clio.com/?isbn=9780313363238"/>
    <hyperlink ref="N8" r:id="rId7" display="http://ebooks.abc-clio.com/?isbn=9781440804113"/>
    <hyperlink ref="N9" r:id="rId8" display="http://ebooks.abc-clio.com/?isbn=9781598848915"/>
    <hyperlink ref="N10" r:id="rId9" display="http://ebooks.abc-clio.com/?isbn=9781610694148"/>
    <hyperlink ref="N11" r:id="rId10" display="http://ebooks.abc-clio.com/?isbn=9781440803185"/>
    <hyperlink ref="N12" r:id="rId11" display="http://ebooks.abc-clio.com/?isbn=9780313350375"/>
    <hyperlink ref="N13" r:id="rId12" display="http://ebooks.abc-clio.com/?isbn=9781440829123"/>
    <hyperlink ref="N14" r:id="rId13" display="http://ebooks.abc-clio.com/?isbn=9781440828768"/>
    <hyperlink ref="N15" r:id="rId14" display="http://ebooks.abc-clio.com/?isbn=9780313376078"/>
    <hyperlink ref="N16" r:id="rId15" display="http://ebooks.abc-clio.com/?isbn=9780313352041"/>
    <hyperlink ref="N17" r:id="rId16" display="http://ebooks.abc-clio.com/?isbn=9781610691291"/>
    <hyperlink ref="N18" r:id="rId17" display="http://ebooks.abc-clio.com/?isbn=9780313382918"/>
    <hyperlink ref="N19" r:id="rId18" display="http://ebooks.abc-clio.com/?isbn=9781610696623"/>
    <hyperlink ref="N20" r:id="rId19" display="http://ebooks.abc-clio.com/?isbn=9780313378546"/>
    <hyperlink ref="N21" r:id="rId20" display="http://ebooks.abc-clio.com/?isbn=9780313038426"/>
    <hyperlink ref="N22" r:id="rId21" display="http://ebooks.abc-clio.com/?isbn=9781610690706"/>
    <hyperlink ref="N23" r:id="rId22" display="http://ebooks.abc-clio.com/?isbn=9780313379635"/>
    <hyperlink ref="N24" r:id="rId23" display="http://ebooks.abc-clio.com/?isbn=9781598846508"/>
    <hyperlink ref="N25" r:id="rId24" display="http://ebooks.abc-clio.com/?isbn=9780313351242"/>
    <hyperlink ref="N26" r:id="rId25" display="http://ebooks.abc-clio.com/?isbn=9780313398469"/>
    <hyperlink ref="N27" r:id="rId26" display="http://ebooks.abc-clio.com/?isbn=9781610693202"/>
    <hyperlink ref="N28" r:id="rId27" display="http://ebooks.abc-clio.com/?isbn=9780313396366"/>
    <hyperlink ref="N29" r:id="rId28" display="http://ebooks.abc-clio.com/?isbn=9781610693189"/>
    <hyperlink ref="N30" r:id="rId29" display="http://ebooks.abc-clio.com/?isbn=9780313082733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5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2015-11-29T02:18:44Z</dcterms:created>
  <dcterms:modified xsi:type="dcterms:W3CDTF">2016-05-18T04:10:45Z</dcterms:modified>
  <cp:category/>
  <cp:version/>
  <cp:contentType/>
  <cp:contentStatus/>
</cp:coreProperties>
</file>