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6" yWindow="108" windowWidth="18108" windowHeight="7728"/>
  </bookViews>
  <sheets>
    <sheet name="2015嘉南藥理大學" sheetId="1" r:id="rId1"/>
  </sheets>
  <calcPr calcId="145621"/>
</workbook>
</file>

<file path=xl/calcChain.xml><?xml version="1.0" encoding="utf-8"?>
<calcChain xmlns="http://schemas.openxmlformats.org/spreadsheetml/2006/main">
  <c r="H89" i="1" l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<sst xmlns="http://schemas.openxmlformats.org/spreadsheetml/2006/main" count="624" uniqueCount="342">
  <si>
    <t>出版品名稱</t>
  </si>
  <si>
    <t>ISBN</t>
  </si>
  <si>
    <t>出版單位</t>
  </si>
  <si>
    <t>出版地區</t>
  </si>
  <si>
    <t>作者</t>
  </si>
  <si>
    <t>出版年</t>
  </si>
  <si>
    <t>小分類</t>
  </si>
  <si>
    <t>URL</t>
  </si>
  <si>
    <t>真真假假：醫療騙術與美容謬誤大曝光</t>
  </si>
  <si>
    <t>9814139637</t>
  </si>
  <si>
    <t>八方文化創作室</t>
  </si>
  <si>
    <t>新加坡</t>
  </si>
  <si>
    <t>丁虹</t>
  </si>
  <si>
    <t>2006</t>
  </si>
  <si>
    <t>台灣</t>
  </si>
  <si>
    <t>醫藥</t>
  </si>
  <si>
    <t>中老年人的保健3</t>
  </si>
  <si>
    <t>9579343888</t>
  </si>
  <si>
    <t>健康文化事業股份有限公司</t>
  </si>
  <si>
    <t>編輯部</t>
  </si>
  <si>
    <t>1999</t>
  </si>
  <si>
    <t>中老年人的保健4</t>
  </si>
  <si>
    <t>9579343896</t>
  </si>
  <si>
    <t>2004</t>
  </si>
  <si>
    <t>中老年人的保健1</t>
  </si>
  <si>
    <t>9579343829</t>
  </si>
  <si>
    <t>2001</t>
  </si>
  <si>
    <t>9789862710104</t>
  </si>
  <si>
    <t>啟思出版集團股份有限公司</t>
  </si>
  <si>
    <t>蔡瑪麗</t>
  </si>
  <si>
    <t>2011</t>
  </si>
  <si>
    <t>社會學</t>
  </si>
  <si>
    <t>爆古人的料</t>
  </si>
  <si>
    <t>9789575747657</t>
  </si>
  <si>
    <t>幼獅文化事業股份有限公司</t>
  </si>
  <si>
    <t>曲敬蘊</t>
  </si>
  <si>
    <t>世界史地</t>
  </si>
  <si>
    <t>傳記</t>
  </si>
  <si>
    <t>9789575748364</t>
  </si>
  <si>
    <t>陳裕堂</t>
  </si>
  <si>
    <t>中國各種文學</t>
  </si>
  <si>
    <t>9789575748371</t>
  </si>
  <si>
    <t>林鴻堯</t>
  </si>
  <si>
    <t>看板高高掛</t>
  </si>
  <si>
    <t>9789575748265</t>
  </si>
  <si>
    <t>洪義男</t>
  </si>
  <si>
    <t>我不是天生會當媽：從親子生活體驗中學習，教出自信又快樂的孩子</t>
  </si>
  <si>
    <t>9789571355580</t>
  </si>
  <si>
    <t>時報文化出版企業股份有限公司</t>
  </si>
  <si>
    <t>王麗芳</t>
  </si>
  <si>
    <t>2012</t>
  </si>
  <si>
    <t>教育</t>
  </si>
  <si>
    <t>師身</t>
  </si>
  <si>
    <t>9789571355405</t>
  </si>
  <si>
    <t>王聰威</t>
  </si>
  <si>
    <t>臨床倫理病案討論（Case Discussion in Clinical Ethics）</t>
  </si>
  <si>
    <t>9789579201377</t>
  </si>
  <si>
    <t>橘井文化事業股份有限公司</t>
  </si>
  <si>
    <t>蔡甫昌</t>
  </si>
  <si>
    <t>2007</t>
  </si>
  <si>
    <t>小兒消化系統疾病</t>
  </si>
  <si>
    <t>9579201285</t>
  </si>
  <si>
    <t>李宏昌</t>
  </si>
  <si>
    <t>2003</t>
  </si>
  <si>
    <t>彰化美食指南</t>
  </si>
  <si>
    <t>9789860270945</t>
  </si>
  <si>
    <t>二魚文化事業有限公司</t>
  </si>
  <si>
    <t>姜洋，劉慶隆，鄭武郎，葉剛</t>
  </si>
  <si>
    <t>商業、各種營業</t>
  </si>
  <si>
    <t>Friends</t>
  </si>
  <si>
    <t>9789868767508</t>
  </si>
  <si>
    <t>五餅二魚兒童書店</t>
  </si>
  <si>
    <t>陳定谷（Ting-Ku Chen）</t>
  </si>
  <si>
    <t>家政</t>
  </si>
  <si>
    <t>天母東路的奇幻少女</t>
  </si>
  <si>
    <t>9789575748616</t>
  </si>
  <si>
    <t>恩佐</t>
  </si>
  <si>
    <t>再見！海男孩</t>
  </si>
  <si>
    <t>9789575748623</t>
  </si>
  <si>
    <t>林俐</t>
  </si>
  <si>
    <t>雨耳朵</t>
  </si>
  <si>
    <t>9789570839678</t>
  </si>
  <si>
    <t>聯經出版事業股份有限公司</t>
  </si>
  <si>
    <t>吉娜兒</t>
  </si>
  <si>
    <t>工會保護與不當勞動行為裁決制度</t>
  </si>
  <si>
    <t>9789868884304</t>
  </si>
  <si>
    <t>勞動視野工作室</t>
  </si>
  <si>
    <t>林良榮，邱羽凡，張鑫隆</t>
  </si>
  <si>
    <t>經濟</t>
  </si>
  <si>
    <t>為了天空的小鳥：徐伏鋼新聞特寫選續篇</t>
  </si>
  <si>
    <t>9789814340083</t>
  </si>
  <si>
    <t>徐伏鋼</t>
  </si>
  <si>
    <t>東方文學</t>
  </si>
  <si>
    <t>國王來了</t>
  </si>
  <si>
    <t>9789862481912</t>
  </si>
  <si>
    <t>大好書屋</t>
  </si>
  <si>
    <t>曾敬</t>
  </si>
  <si>
    <t>小雨滴去哪兒</t>
  </si>
  <si>
    <t>9789862481905</t>
  </si>
  <si>
    <t>藏寶圖的秘密</t>
  </si>
  <si>
    <t>9789862481899</t>
  </si>
  <si>
    <t>許銘仁</t>
  </si>
  <si>
    <t>波波學溜冰</t>
  </si>
  <si>
    <t>9789862482070</t>
  </si>
  <si>
    <t>聖誕熊</t>
  </si>
  <si>
    <t>9789862482063</t>
  </si>
  <si>
    <t>冬日的舞會</t>
  </si>
  <si>
    <t>9789862482087</t>
  </si>
  <si>
    <t>魏敬學</t>
  </si>
  <si>
    <t>寶貝別怕</t>
  </si>
  <si>
    <t>9789862482261</t>
  </si>
  <si>
    <t>媽咪的寶貝</t>
  </si>
  <si>
    <t>9789862482254</t>
  </si>
  <si>
    <t>黃正文</t>
  </si>
  <si>
    <t>戀人之書：16型人格愛情密碼</t>
  </si>
  <si>
    <t>9789866112348</t>
  </si>
  <si>
    <t>心靈工坊文化事業股份有限公司</t>
  </si>
  <si>
    <t>吳怡蒨</t>
  </si>
  <si>
    <t>心理學</t>
  </si>
  <si>
    <t>狂嘯之後</t>
  </si>
  <si>
    <t>9789575748388</t>
  </si>
  <si>
    <t>松鼠下山</t>
  </si>
  <si>
    <t>9789575748746</t>
  </si>
  <si>
    <t>曹俊彥</t>
  </si>
  <si>
    <t>想像力開發創意教室2</t>
  </si>
  <si>
    <t>9789575748609</t>
  </si>
  <si>
    <t>陳璐茜</t>
  </si>
  <si>
    <t>新猴王</t>
  </si>
  <si>
    <t>9789575748692</t>
  </si>
  <si>
    <t>蔡嘉驊</t>
  </si>
  <si>
    <t>貓頭鷹的預言</t>
  </si>
  <si>
    <t>9789575748647</t>
  </si>
  <si>
    <t>林傳宗</t>
  </si>
  <si>
    <t>手殘女都能征服的清潔收納一本通：無毒，環保，不費力的家事百科</t>
  </si>
  <si>
    <t>9789868779167</t>
  </si>
  <si>
    <t>廣毅文化創意有限公司</t>
  </si>
  <si>
    <t>郭品婕</t>
  </si>
  <si>
    <t>兒童資優拳，玩出專注力：教出IQ高，情緒穩，人見人愛的好孩子！</t>
  </si>
  <si>
    <t>9789868779136</t>
  </si>
  <si>
    <t>吳美玲</t>
  </si>
  <si>
    <t>排毒瑜伽：抗癌名醫＋瑜伽達人教你2週淨化身體</t>
  </si>
  <si>
    <t>9789862482728</t>
  </si>
  <si>
    <t>山岳出版</t>
  </si>
  <si>
    <t>陳慕純，吳妍瑩</t>
  </si>
  <si>
    <t>Elaina愛上巧克力：從魔幻春藥到浪漫饗宴</t>
  </si>
  <si>
    <t>9789862482711</t>
  </si>
  <si>
    <t>白毓馮</t>
  </si>
  <si>
    <t>自閉兒的春天：有效能的父母之愛</t>
  </si>
  <si>
    <t>9789868698758</t>
  </si>
  <si>
    <t>天宏出版社有限公司</t>
  </si>
  <si>
    <t>財團法人台北市自閉兒社會福利基金會</t>
  </si>
  <si>
    <t>啾！瑞莎─cem cem Larisa寫真書</t>
  </si>
  <si>
    <t>9789868807532</t>
  </si>
  <si>
    <t>啟動文化</t>
  </si>
  <si>
    <t>David Barker</t>
  </si>
  <si>
    <t>攝影、電腦藝術</t>
  </si>
  <si>
    <t>從圖畫談醫學</t>
  </si>
  <si>
    <t>9789579201513</t>
  </si>
  <si>
    <t>張天鈞</t>
  </si>
  <si>
    <t>這個詞，原來是這個意思！第三輯</t>
  </si>
  <si>
    <t>9789865956295</t>
  </si>
  <si>
    <t>漫遊者文化事業股份有限公司</t>
  </si>
  <si>
    <t>許暉</t>
  </si>
  <si>
    <t>語言學</t>
  </si>
  <si>
    <t>律師爸爸保護孩子的28堂法律課</t>
  </si>
  <si>
    <t>9789865916053</t>
  </si>
  <si>
    <t>凱信企業管理顧問有限公司</t>
  </si>
  <si>
    <t>連世昌</t>
  </si>
  <si>
    <t>法律</t>
  </si>
  <si>
    <t>祝你今年快樂</t>
  </si>
  <si>
    <t>9789571356815</t>
  </si>
  <si>
    <t>莊安祺</t>
  </si>
  <si>
    <t>氧生：21世紀最有效的防癌新革命</t>
  </si>
  <si>
    <t>9789571356556</t>
  </si>
  <si>
    <t>張安之，李石勇，方鴻明</t>
  </si>
  <si>
    <t>刀下人間</t>
  </si>
  <si>
    <t>9789571355139</t>
  </si>
  <si>
    <t>劉育志</t>
  </si>
  <si>
    <t>陪孩子一起成長</t>
  </si>
  <si>
    <t>9789575567286</t>
  </si>
  <si>
    <t>橄欖出版社</t>
  </si>
  <si>
    <t>翁麗玉</t>
  </si>
  <si>
    <t>2013</t>
  </si>
  <si>
    <t>看不見的江湖</t>
  </si>
  <si>
    <t>9789868831414</t>
  </si>
  <si>
    <t>南方家園文化事業有限公司</t>
  </si>
  <si>
    <t>野夫</t>
  </si>
  <si>
    <t>乘風而來，隨風而去</t>
  </si>
  <si>
    <t>9789868831438</t>
  </si>
  <si>
    <t>陳填</t>
  </si>
  <si>
    <t>媽媽的愛，有幾斤？</t>
  </si>
  <si>
    <t>9789866544866</t>
  </si>
  <si>
    <t>小兵出版社有限公司</t>
  </si>
  <si>
    <t>鰻魚蛋</t>
  </si>
  <si>
    <t>現代茶道思想</t>
  </si>
  <si>
    <t>9789570528152</t>
  </si>
  <si>
    <t>臺灣商務印書館（股）公司</t>
  </si>
  <si>
    <t>蔡榮章</t>
  </si>
  <si>
    <t>技藝</t>
  </si>
  <si>
    <t>搶救微整型－你應該知道的28種異常個案</t>
  </si>
  <si>
    <t>9789868898318</t>
  </si>
  <si>
    <t>金蝶文化有限公司</t>
  </si>
  <si>
    <t>莊堅文</t>
  </si>
  <si>
    <t>一千年動物園</t>
  </si>
  <si>
    <t>9789860287844</t>
  </si>
  <si>
    <t>玉山社出版事業股份有限公司</t>
  </si>
  <si>
    <t>張茵嘉</t>
  </si>
  <si>
    <t>愛情，考古學－世界文學名著中的情與慾</t>
  </si>
  <si>
    <t>9789866281143</t>
  </si>
  <si>
    <t>有鹿文化事業有限公司</t>
  </si>
  <si>
    <t>薇薇夫人</t>
  </si>
  <si>
    <t>文學總論</t>
  </si>
  <si>
    <t>打造金字招牌－輝煌百年企業風貌</t>
  </si>
  <si>
    <t>9789866254031</t>
  </si>
  <si>
    <t>財團法人中國生產力中心</t>
  </si>
  <si>
    <t>中國生產力中心</t>
  </si>
  <si>
    <t>啟智教學活動設計</t>
  </si>
  <si>
    <t>9789861914978</t>
  </si>
  <si>
    <t>心理出版社股份有限公司</t>
  </si>
  <si>
    <t>黃富廷</t>
  </si>
  <si>
    <t>美魔女氧生術</t>
  </si>
  <si>
    <t>9789865936372</t>
  </si>
  <si>
    <t>華志文化事業有限公司</t>
  </si>
  <si>
    <t>趙叔碧</t>
  </si>
  <si>
    <t>簡明藥物學</t>
  </si>
  <si>
    <t>9789576409455</t>
  </si>
  <si>
    <t>華杏出版股份有限公司</t>
  </si>
  <si>
    <t>劉興華（Liu，Shing－Hwa），陳思萍，陳文穎，康雅斐，趙國芳</t>
  </si>
  <si>
    <t>嬰幼兒健康照護</t>
  </si>
  <si>
    <t>9789866860102</t>
  </si>
  <si>
    <t>華都文化事業有限公司</t>
  </si>
  <si>
    <t>陳淑姬（Chen，Shu－Chi），周麗婷，林廷華，賴佳菁，黃宜敏等…</t>
  </si>
  <si>
    <t>營養學</t>
  </si>
  <si>
    <t>9789861941615</t>
  </si>
  <si>
    <t>謝明哲（Ming－Jer Shieh），胡淼琳，楊素卿，陳俊榮，徐成金等…</t>
  </si>
  <si>
    <t>2010</t>
  </si>
  <si>
    <t>職業與疾病</t>
  </si>
  <si>
    <t>9789861942414</t>
  </si>
  <si>
    <t>郭育良（Guo，Yue－Liang），王應然，許昺奇，郭浩然，蔡朋枝等…</t>
  </si>
  <si>
    <t>醫學資訊管理學</t>
  </si>
  <si>
    <t>9789861940007</t>
  </si>
  <si>
    <t>張慧朗（Phei－Lang Chang），邱文達，莊逸洲，徐嫦娥，顏志展等…</t>
  </si>
  <si>
    <t>這些事，里長管定了</t>
  </si>
  <si>
    <t>9789571358116</t>
  </si>
  <si>
    <t>蔡坤龍</t>
  </si>
  <si>
    <t>誰說慢性病不會好：10大慢性病的身心靈療法</t>
  </si>
  <si>
    <t>9789866436451</t>
  </si>
  <si>
    <t>賽斯文化事業有限公司</t>
  </si>
  <si>
    <t>許添盛</t>
  </si>
  <si>
    <t>大讀中國</t>
  </si>
  <si>
    <t>9789861441221</t>
  </si>
  <si>
    <t>商鼎文化出版社</t>
  </si>
  <si>
    <t>古利</t>
  </si>
  <si>
    <t>2014</t>
  </si>
  <si>
    <t>中國史地</t>
  </si>
  <si>
    <t>大讀老子</t>
  </si>
  <si>
    <t>9789861441214</t>
  </si>
  <si>
    <t>中國哲學</t>
  </si>
  <si>
    <t>大讀聖經</t>
  </si>
  <si>
    <t>9789861441238</t>
  </si>
  <si>
    <t>基督教</t>
  </si>
  <si>
    <t>相親惡女不負責出清指南：直白毒舌的男人評鑑20</t>
  </si>
  <si>
    <t>9789571357218</t>
  </si>
  <si>
    <t>惡女Dolphin</t>
  </si>
  <si>
    <t>沒有牆壁的教室：悠遊在大自然裏的小日子</t>
  </si>
  <si>
    <t>9789571358598</t>
  </si>
  <si>
    <t>范欽慧</t>
  </si>
  <si>
    <t>神秘打字員</t>
  </si>
  <si>
    <t>9789865671174</t>
  </si>
  <si>
    <t>吳碩禹</t>
  </si>
  <si>
    <t>101個有科學根據的減肥小偏方</t>
  </si>
  <si>
    <t>9789868933439</t>
  </si>
  <si>
    <t>心版圖文創事業股份有限公司</t>
  </si>
  <si>
    <t>邱正宏</t>
  </si>
  <si>
    <t>新編內外科護理學〈上冊〉</t>
  </si>
  <si>
    <t>9789866120596</t>
  </si>
  <si>
    <t>永大書局有限公司</t>
  </si>
  <si>
    <t>王桂芸、馮容芬、丘周萍等</t>
  </si>
  <si>
    <t>新編內外科護理學〈下冊〉</t>
  </si>
  <si>
    <t>9789866120602</t>
  </si>
  <si>
    <t>坐對月子，產後快瘦！：寫給媽咪的產後窈窕完全事典！</t>
  </si>
  <si>
    <t>9789868830196</t>
  </si>
  <si>
    <t>方舟文化</t>
  </si>
  <si>
    <t>鄭志堅</t>
  </si>
  <si>
    <t>大腦你在忙什麼？打破迷思的101個提問，看見自己的天才與瑕疵！</t>
  </si>
  <si>
    <t>9789868830172</t>
  </si>
  <si>
    <t>徐剛</t>
  </si>
  <si>
    <t>人類學</t>
  </si>
  <si>
    <t>吃對酵素：酵果驚人！打造百病不侵好體質</t>
  </si>
  <si>
    <t>9789868932142</t>
  </si>
  <si>
    <t>江晃榮</t>
  </si>
  <si>
    <t>夜行人生</t>
  </si>
  <si>
    <t>9789869031783</t>
  </si>
  <si>
    <t>讀癮出版</t>
  </si>
  <si>
    <t>丹尼斯‧勒翰（Dennis Lehane）</t>
  </si>
  <si>
    <t>西洋文學</t>
  </si>
  <si>
    <t>為何戀愛？為何不忠？為何小三不怕大老婆？</t>
  </si>
  <si>
    <t>9789868979932</t>
  </si>
  <si>
    <t>楊聰財、魏兆玟</t>
  </si>
  <si>
    <t>啊！蜻蜓</t>
  </si>
  <si>
    <t>9789868687301</t>
  </si>
  <si>
    <t>小熊出版</t>
  </si>
  <si>
    <t>邱承宗</t>
  </si>
  <si>
    <t>動物</t>
  </si>
  <si>
    <t>藍色皮膚：老媽的故事</t>
  </si>
  <si>
    <t>9789868925571</t>
  </si>
  <si>
    <t>無限出版</t>
  </si>
  <si>
    <t>黃博志</t>
  </si>
  <si>
    <t>願望小郵差</t>
  </si>
  <si>
    <t>9789868794207</t>
  </si>
  <si>
    <t>吳雨蓁</t>
  </si>
  <si>
    <t>寶貝，你們好嗎？梁啟超‧愛的家書</t>
  </si>
  <si>
    <t>9789868777903</t>
  </si>
  <si>
    <t>大牌出版</t>
  </si>
  <si>
    <t>梁啟超</t>
  </si>
  <si>
    <t>故事如何改變你的大腦？透過閱讀小說、觀看電影，大腦模擬未知情境的生存本能</t>
  </si>
  <si>
    <t>9789863590262</t>
  </si>
  <si>
    <t>木馬文化事業股份有限公司</t>
  </si>
  <si>
    <t>許雅淑、李宗義</t>
  </si>
  <si>
    <t>蔬療：吃對蔬菜，打造抗病體質，三高、濕疹、內分泌失調、婦兒科雜症、失眠、憂鬱…統統再見！</t>
  </si>
  <si>
    <t>9789571359519</t>
  </si>
  <si>
    <t>楊淑媚、蔡昆道</t>
  </si>
  <si>
    <t>趁你還記得：醫生無法教的失智症非藥物療法及有效照護方案，侍親12 年心得筆記，兼顧生活品質與孝道！</t>
  </si>
  <si>
    <t>9789571361079</t>
  </si>
  <si>
    <t>伊佳奇</t>
  </si>
  <si>
    <t>牧羊少年的世界地圖</t>
  </si>
  <si>
    <t>9789881301635</t>
  </si>
  <si>
    <t>Cup Magazine Publishing Limited</t>
  </si>
  <si>
    <t>牧羊少年咖啡‧茶‧酒館</t>
  </si>
  <si>
    <t>撲克列傳</t>
  </si>
  <si>
    <t>9789881301666</t>
  </si>
  <si>
    <t>黃永</t>
  </si>
  <si>
    <t>2015</t>
  </si>
  <si>
    <t>遊藝及休閒活動</t>
  </si>
  <si>
    <t>開始</t>
  </si>
  <si>
    <t>9789869067492</t>
  </si>
  <si>
    <t>今周刊出版社股份有限公司</t>
  </si>
  <si>
    <t>劉復苓</t>
  </si>
  <si>
    <t>商學、經營學</t>
  </si>
  <si>
    <t>愛情中一定要做對的50件事</t>
    <phoneticPr fontId="18" type="noConversion"/>
  </si>
  <si>
    <t>不鏽鋼公雞</t>
    <phoneticPr fontId="18" type="noConversion"/>
  </si>
  <si>
    <t>林煥彰話童年：來來來，來上學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</si>
</sst>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新細明體"/>
      <family val="1"/>
      <scheme val="minor"/>
    </font>
    <font>
      <sz val="12"/>
      <color theme="1"/>
      <name val="新細明體"/>
      <family val="2"/>
      <scheme val="minor"/>
    </font>
    <font>
      <b/>
      <sz val="18"/>
      <color theme="3"/>
      <name val="新細明體"/>
      <family val="2"/>
      <scheme val="major"/>
    </font>
    <font>
      <b/>
      <sz val="15"/>
      <color theme="3"/>
      <name val="新細明體"/>
      <family val="2"/>
      <scheme val="minor"/>
    </font>
    <font>
      <b/>
      <sz val="13"/>
      <color theme="3"/>
      <name val="新細明體"/>
      <family val="2"/>
      <scheme val="minor"/>
    </font>
    <font>
      <b/>
      <sz val="11"/>
      <color theme="3"/>
      <name val="新細明體"/>
      <family val="2"/>
      <scheme val="minor"/>
    </font>
    <font>
      <sz val="12"/>
      <color rgb="FF006100"/>
      <name val="新細明體"/>
      <family val="2"/>
      <scheme val="minor"/>
    </font>
    <font>
      <sz val="12"/>
      <color rgb="FF9C0006"/>
      <name val="新細明體"/>
      <family val="2"/>
      <scheme val="minor"/>
    </font>
    <font>
      <sz val="12"/>
      <color rgb="FF9C6500"/>
      <name val="新細明體"/>
      <family val="2"/>
      <scheme val="minor"/>
    </font>
    <font>
      <sz val="12"/>
      <color rgb="FF3F3F76"/>
      <name val="新細明體"/>
      <family val="2"/>
      <scheme val="minor"/>
    </font>
    <font>
      <b/>
      <sz val="12"/>
      <color rgb="FF3F3F3F"/>
      <name val="新細明體"/>
      <family val="2"/>
      <scheme val="minor"/>
    </font>
    <font>
      <b/>
      <sz val="12"/>
      <color rgb="FFFA7D00"/>
      <name val="新細明體"/>
      <family val="2"/>
      <scheme val="minor"/>
    </font>
    <font>
      <sz val="12"/>
      <color rgb="FFFA7D00"/>
      <name val="新細明體"/>
      <family val="2"/>
      <scheme val="minor"/>
    </font>
    <font>
      <b/>
      <sz val="12"/>
      <color theme="0"/>
      <name val="新細明體"/>
      <family val="2"/>
      <scheme val="minor"/>
    </font>
    <font>
      <sz val="12"/>
      <color rgb="FFFF0000"/>
      <name val="新細明體"/>
      <family val="2"/>
      <scheme val="minor"/>
    </font>
    <font>
      <i/>
      <sz val="12"/>
      <color rgb="FF7F7F7F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sz val="12"/>
      <color theme="0"/>
      <name val="新細明體"/>
      <family val="2"/>
      <scheme val="minor"/>
    </font>
    <font>
      <sz val="12"/>
      <name val="新細明體"/>
      <family val="1"/>
      <scheme val="minor"/>
    </font>
    <font>
      <sz val="11"/>
      <name val="標楷體"/>
      <family val="4"/>
      <charset val="136"/>
    </font>
    <font>
      <sz val="11"/>
      <color theme="1"/>
      <name val="標楷體"/>
      <family val="4"/>
      <charset val="136"/>
    </font>
    <font>
      <sz val="11"/>
      <color rgb="FF0000FF"/>
      <name val="標楷體"/>
      <family val="4"/>
      <charset val="136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  <bgColor indexed="64"/>
      </patternFill>
    </fill>
    <fill>
      <patternFill patternType="solid">
        <fgColor rgb="FFFFFFFF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10" borderId="0">
      <alignment vertical="center"/>
    </xf>
    <xf numFmtId="0" fontId="1" fillId="14" borderId="0">
      <alignment vertical="center"/>
    </xf>
    <xf numFmtId="0" fontId="1" fillId="18" borderId="0">
      <alignment vertical="center"/>
    </xf>
    <xf numFmtId="0" fontId="1" fillId="22" borderId="0">
      <alignment vertical="center"/>
    </xf>
    <xf numFmtId="0" fontId="1" fillId="26" borderId="0">
      <alignment vertical="center"/>
    </xf>
    <xf numFmtId="0" fontId="1" fillId="30" borderId="0">
      <alignment vertical="center"/>
    </xf>
    <xf numFmtId="0" fontId="1" fillId="11" borderId="0">
      <alignment vertical="center"/>
    </xf>
    <xf numFmtId="0" fontId="1" fillId="15" borderId="0">
      <alignment vertical="center"/>
    </xf>
    <xf numFmtId="0" fontId="1" fillId="19" borderId="0">
      <alignment vertical="center"/>
    </xf>
    <xf numFmtId="0" fontId="1" fillId="23" borderId="0">
      <alignment vertical="center"/>
    </xf>
    <xf numFmtId="0" fontId="1" fillId="27" borderId="0">
      <alignment vertical="center"/>
    </xf>
    <xf numFmtId="0" fontId="1" fillId="31" borderId="0">
      <alignment vertical="center"/>
    </xf>
    <xf numFmtId="0" fontId="17" fillId="12" borderId="0">
      <alignment vertical="center"/>
    </xf>
    <xf numFmtId="0" fontId="17" fillId="16" borderId="0">
      <alignment vertical="center"/>
    </xf>
    <xf numFmtId="0" fontId="17" fillId="20" borderId="0">
      <alignment vertical="center"/>
    </xf>
    <xf numFmtId="0" fontId="17" fillId="24" borderId="0">
      <alignment vertical="center"/>
    </xf>
    <xf numFmtId="0" fontId="17" fillId="28" borderId="0">
      <alignment vertical="center"/>
    </xf>
    <xf numFmtId="0" fontId="17" fillId="32" borderId="0">
      <alignment vertical="center"/>
    </xf>
    <xf numFmtId="0" fontId="8" fillId="4" borderId="0">
      <alignment vertical="center"/>
    </xf>
    <xf numFmtId="0" fontId="1" fillId="8" borderId="8">
      <alignment vertical="center"/>
    </xf>
    <xf numFmtId="0" fontId="16" fillId="0" borderId="9">
      <alignment vertical="center"/>
    </xf>
    <xf numFmtId="0" fontId="7" fillId="3" borderId="0">
      <alignment vertical="center"/>
    </xf>
    <xf numFmtId="0" fontId="6" fillId="2" borderId="0">
      <alignment vertical="center"/>
    </xf>
    <xf numFmtId="0" fontId="2" fillId="0" borderId="0">
      <alignment vertical="center"/>
    </xf>
    <xf numFmtId="0" fontId="3" fillId="0" borderId="1">
      <alignment vertical="center"/>
    </xf>
    <xf numFmtId="0" fontId="4" fillId="0" borderId="2">
      <alignment vertical="center"/>
    </xf>
    <xf numFmtId="0" fontId="5" fillId="0" borderId="3">
      <alignment vertical="center"/>
    </xf>
    <xf numFmtId="0" fontId="5" fillId="0" borderId="0">
      <alignment vertical="center"/>
    </xf>
    <xf numFmtId="0" fontId="13" fillId="7" borderId="7">
      <alignment vertical="center"/>
    </xf>
    <xf numFmtId="0" fontId="11" fillId="6" borderId="4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7" fillId="9" borderId="0">
      <alignment vertical="center"/>
    </xf>
    <xf numFmtId="0" fontId="17" fillId="13" borderId="0">
      <alignment vertical="center"/>
    </xf>
    <xf numFmtId="0" fontId="17" fillId="17" borderId="0">
      <alignment vertical="center"/>
    </xf>
    <xf numFmtId="0" fontId="17" fillId="21" borderId="0">
      <alignment vertical="center"/>
    </xf>
    <xf numFmtId="0" fontId="17" fillId="25" borderId="0">
      <alignment vertical="center"/>
    </xf>
    <xf numFmtId="0" fontId="17" fillId="29" borderId="0">
      <alignment vertical="center"/>
    </xf>
    <xf numFmtId="0" fontId="9" fillId="5" borderId="4">
      <alignment vertical="center"/>
    </xf>
    <xf numFmtId="0" fontId="10" fillId="6" borderId="5">
      <alignment vertical="center"/>
    </xf>
    <xf numFmtId="0" fontId="12" fillId="0" borderId="6">
      <alignment vertical="center"/>
    </xf>
    <xf numFmtId="0" fontId="18" fillId="10" borderId="0">
      <alignment vertical="center"/>
    </xf>
  </cellStyleXfs>
  <cellXfs count="9">
    <xf numFmtId="0" fontId="1" fillId="10" borderId="0" xfId="0" applyFont="1">
      <alignment vertical="center"/>
    </xf>
    <xf numFmtId="0" fontId="19" fillId="33" borderId="10" xfId="0" applyFont="1" applyFill="1" applyBorder="1" applyAlignment="1">
      <alignment horizontal="center" vertical="center"/>
    </xf>
    <xf numFmtId="0" fontId="20" fillId="10" borderId="0" xfId="0" applyFont="1">
      <alignment vertical="center"/>
    </xf>
    <xf numFmtId="0" fontId="19" fillId="34" borderId="11" xfId="0" applyFont="1" applyFill="1" applyBorder="1">
      <alignment vertical="center"/>
    </xf>
    <xf numFmtId="0" fontId="21" fillId="34" borderId="11" xfId="0" applyFont="1" applyFill="1" applyBorder="1">
      <alignment vertical="center"/>
    </xf>
    <xf numFmtId="0" fontId="19" fillId="10" borderId="0" xfId="0" applyFont="1">
      <alignment vertical="center"/>
    </xf>
    <xf numFmtId="0" fontId="19" fillId="35" borderId="11" xfId="0" applyFont="1" applyFill="1" applyBorder="1">
      <alignment vertical="center"/>
    </xf>
    <xf numFmtId="0" fontId="21" fillId="35" borderId="11" xfId="0" applyFont="1" applyFill="1" applyBorder="1">
      <alignment vertical="center"/>
    </xf>
    <xf numFmtId="0" fontId="20" fillId="35" borderId="0" xfId="0" applyFont="1" applyFill="1">
      <alignment vertical="center"/>
    </xf>
  </cellXfs>
  <cellStyles count="42">
    <cellStyle name="20% - 輔色1" xfId="41" builtinId="30" customBuiltin="1"/>
    <cellStyle name="20% - 輔色2" xfId="1" builtinId="34" customBuiltin="1"/>
    <cellStyle name="20% - 輔色3" xfId="2" builtinId="38" customBuiltin="1"/>
    <cellStyle name="20% - 輔色4" xfId="3" builtinId="42" customBuiltin="1"/>
    <cellStyle name="20% - 輔色5" xfId="4" builtinId="46" customBuiltin="1"/>
    <cellStyle name="20% - 輔色6" xfId="5" builtinId="50" customBuiltin="1"/>
    <cellStyle name="40% - 輔色1" xfId="6" builtinId="31" customBuiltin="1"/>
    <cellStyle name="40% - 輔色2" xfId="7" builtinId="35" customBuiltin="1"/>
    <cellStyle name="40% - 輔色3" xfId="8" builtinId="39" customBuiltin="1"/>
    <cellStyle name="40% - 輔色4" xfId="9" builtinId="43" customBuiltin="1"/>
    <cellStyle name="40% - 輔色5" xfId="10" builtinId="47" customBuiltin="1"/>
    <cellStyle name="40% - 輔色6" xfId="11" builtinId="51" customBuiltin="1"/>
    <cellStyle name="60% - 輔色1" xfId="12" builtinId="32" customBuiltin="1"/>
    <cellStyle name="60% - 輔色2" xfId="13" builtinId="36" customBuiltin="1"/>
    <cellStyle name="60% - 輔色3" xfId="14" builtinId="40" customBuiltin="1"/>
    <cellStyle name="60% - 輔色4" xfId="15" builtinId="44" customBuiltin="1"/>
    <cellStyle name="60% - 輔色5" xfId="16" builtinId="48" customBuiltin="1"/>
    <cellStyle name="60% - 輔色6" xfId="17" builtinId="52" customBuiltin="1"/>
    <cellStyle name="一般" xfId="0" builtinId="0"/>
    <cellStyle name="中等" xfId="18" builtinId="28" customBuiltin="1"/>
    <cellStyle name="合計" xfId="20" builtinId="25" customBuiltin="1"/>
    <cellStyle name="好" xfId="22" builtinId="26" customBuiltin="1"/>
    <cellStyle name="計算方式" xfId="29" builtinId="22" customBuiltin="1"/>
    <cellStyle name="連結的儲存格" xfId="40" builtinId="24" customBuiltin="1"/>
    <cellStyle name="備註" xfId="19" builtinId="10" customBuiltin="1"/>
    <cellStyle name="說明文字" xfId="30" builtinId="53" customBuiltin="1"/>
    <cellStyle name="輔色1" xfId="32" builtinId="29" customBuiltin="1"/>
    <cellStyle name="輔色2" xfId="33" builtinId="33" customBuiltin="1"/>
    <cellStyle name="輔色3" xfId="34" builtinId="37" customBuiltin="1"/>
    <cellStyle name="輔色4" xfId="35" builtinId="41" customBuiltin="1"/>
    <cellStyle name="輔色5" xfId="36" builtinId="45" customBuiltin="1"/>
    <cellStyle name="輔色6" xfId="37" builtinId="49" customBuiltin="1"/>
    <cellStyle name="標題" xfId="23" builtinId="15" customBuiltin="1"/>
    <cellStyle name="標題 1" xfId="24" builtinId="16" customBuiltin="1"/>
    <cellStyle name="標題 2" xfId="25" builtinId="17" customBuiltin="1"/>
    <cellStyle name="標題 3" xfId="26" builtinId="18" customBuiltin="1"/>
    <cellStyle name="標題 4" xfId="27" builtinId="19" customBuiltin="1"/>
    <cellStyle name="輸入" xfId="38" builtinId="20" customBuiltin="1"/>
    <cellStyle name="輸出" xfId="39" builtinId="21" customBuiltin="1"/>
    <cellStyle name="檢查儲存格" xfId="28" builtinId="23" customBuiltin="1"/>
    <cellStyle name="壞" xfId="21" builtinId="27" customBuiltin="1"/>
    <cellStyle name="警告文字" xfId="3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showGridLines="0" tabSelected="1" workbookViewId="0">
      <selection activeCell="H9" sqref="H9"/>
    </sheetView>
  </sheetViews>
  <sheetFormatPr defaultRowHeight="15" x14ac:dyDescent="0.3"/>
  <cols>
    <col min="1" max="1" width="53.5546875" style="5" customWidth="1"/>
    <col min="2" max="2" width="12.44140625" style="5" customWidth="1"/>
    <col min="3" max="3" width="17.109375" style="5" customWidth="1"/>
    <col min="4" max="6" width="7.77734375" style="5" customWidth="1"/>
    <col min="7" max="7" width="10.5546875" style="5" customWidth="1"/>
    <col min="8" max="8" width="62" style="5" customWidth="1"/>
    <col min="9" max="16384" width="8.88671875" style="2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1" customHeight="1" x14ac:dyDescent="0.3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15</v>
      </c>
      <c r="H2" s="4" t="str">
        <f>HYPERLINK("http://www.airitibooks.com/Detail/Detail?PublicationID=P20090916016", "http://www.airitibooks.com/Detail/Detail?PublicationID=P20090916016")</f>
        <v>http://www.airitibooks.com/Detail/Detail?PublicationID=P20090916016</v>
      </c>
    </row>
    <row r="3" spans="1:8" ht="21" customHeight="1" x14ac:dyDescent="0.3">
      <c r="A3" s="3" t="s">
        <v>16</v>
      </c>
      <c r="B3" s="3" t="s">
        <v>17</v>
      </c>
      <c r="C3" s="3" t="s">
        <v>18</v>
      </c>
      <c r="D3" s="3" t="s">
        <v>14</v>
      </c>
      <c r="E3" s="3" t="s">
        <v>19</v>
      </c>
      <c r="F3" s="3" t="s">
        <v>20</v>
      </c>
      <c r="G3" s="3" t="s">
        <v>15</v>
      </c>
      <c r="H3" s="4" t="str">
        <f>HYPERLINK("http://www.airitibooks.com/Detail/Detail?PublicationID=P20100425165", "http://www.airitibooks.com/Detail/Detail?PublicationID=P20100425165")</f>
        <v>http://www.airitibooks.com/Detail/Detail?PublicationID=P20100425165</v>
      </c>
    </row>
    <row r="4" spans="1:8" ht="21" customHeight="1" x14ac:dyDescent="0.3">
      <c r="A4" s="3" t="s">
        <v>21</v>
      </c>
      <c r="B4" s="3" t="s">
        <v>22</v>
      </c>
      <c r="C4" s="3" t="s">
        <v>18</v>
      </c>
      <c r="D4" s="3" t="s">
        <v>14</v>
      </c>
      <c r="E4" s="3" t="s">
        <v>19</v>
      </c>
      <c r="F4" s="3" t="s">
        <v>23</v>
      </c>
      <c r="G4" s="3" t="s">
        <v>15</v>
      </c>
      <c r="H4" s="4" t="str">
        <f>HYPERLINK("http://www.airitibooks.com/Detail/Detail?PublicationID=P20100425166", "http://www.airitibooks.com/Detail/Detail?PublicationID=P20100425166")</f>
        <v>http://www.airitibooks.com/Detail/Detail?PublicationID=P20100425166</v>
      </c>
    </row>
    <row r="5" spans="1:8" ht="21" customHeight="1" x14ac:dyDescent="0.3">
      <c r="A5" s="3" t="s">
        <v>24</v>
      </c>
      <c r="B5" s="3" t="s">
        <v>25</v>
      </c>
      <c r="C5" s="3" t="s">
        <v>18</v>
      </c>
      <c r="D5" s="3" t="s">
        <v>14</v>
      </c>
      <c r="E5" s="3" t="s">
        <v>19</v>
      </c>
      <c r="F5" s="3" t="s">
        <v>26</v>
      </c>
      <c r="G5" s="3" t="s">
        <v>15</v>
      </c>
      <c r="H5" s="4" t="str">
        <f>HYPERLINK("http://www.airitibooks.com/Detail/Detail?PublicationID=P20101227004", "http://www.airitibooks.com/Detail/Detail?PublicationID=P20101227004")</f>
        <v>http://www.airitibooks.com/Detail/Detail?PublicationID=P20101227004</v>
      </c>
    </row>
    <row r="6" spans="1:8" ht="21" customHeight="1" x14ac:dyDescent="0.3">
      <c r="A6" s="3" t="s">
        <v>339</v>
      </c>
      <c r="B6" s="3" t="s">
        <v>27</v>
      </c>
      <c r="C6" s="3" t="s">
        <v>28</v>
      </c>
      <c r="D6" s="3" t="s">
        <v>14</v>
      </c>
      <c r="E6" s="3" t="s">
        <v>29</v>
      </c>
      <c r="F6" s="3" t="s">
        <v>30</v>
      </c>
      <c r="G6" s="3" t="s">
        <v>31</v>
      </c>
      <c r="H6" s="4" t="str">
        <f>HYPERLINK("http://www.airitibooks.com/Detail/Detail?PublicationID=P20110623044", "http://www.airitibooks.com/Detail/Detail?PublicationID=P20110623044")</f>
        <v>http://www.airitibooks.com/Detail/Detail?PublicationID=P20110623044</v>
      </c>
    </row>
    <row r="7" spans="1:8" ht="21" customHeight="1" x14ac:dyDescent="0.3">
      <c r="A7" s="3" t="s">
        <v>32</v>
      </c>
      <c r="B7" s="3" t="s">
        <v>33</v>
      </c>
      <c r="C7" s="3" t="s">
        <v>34</v>
      </c>
      <c r="D7" s="3" t="s">
        <v>14</v>
      </c>
      <c r="E7" s="3" t="s">
        <v>35</v>
      </c>
      <c r="F7" s="3" t="s">
        <v>30</v>
      </c>
      <c r="G7" s="3" t="s">
        <v>37</v>
      </c>
      <c r="H7" s="4" t="str">
        <f>HYPERLINK("http://www.airitibooks.com/Detail/Detail?PublicationID=P20110831017", "http://www.airitibooks.com/Detail/Detail?PublicationID=P20110831017")</f>
        <v>http://www.airitibooks.com/Detail/Detail?PublicationID=P20110831017</v>
      </c>
    </row>
    <row r="8" spans="1:8" ht="21" customHeight="1" x14ac:dyDescent="0.3">
      <c r="A8" s="3" t="s">
        <v>340</v>
      </c>
      <c r="B8" s="3" t="s">
        <v>38</v>
      </c>
      <c r="C8" s="3" t="s">
        <v>34</v>
      </c>
      <c r="D8" s="3" t="s">
        <v>14</v>
      </c>
      <c r="E8" s="3" t="s">
        <v>39</v>
      </c>
      <c r="F8" s="3" t="s">
        <v>30</v>
      </c>
      <c r="G8" s="3" t="s">
        <v>40</v>
      </c>
      <c r="H8" s="4" t="str">
        <f>HYPERLINK("http://www.airitibooks.com/Detail/Detail?PublicationID=P20110831023", "http://www.airitibooks.com/Detail/Detail?PublicationID=P20110831023")</f>
        <v>http://www.airitibooks.com/Detail/Detail?PublicationID=P20110831023</v>
      </c>
    </row>
    <row r="9" spans="1:8" s="8" customFormat="1" ht="21" customHeight="1" x14ac:dyDescent="0.3">
      <c r="A9" s="6" t="s">
        <v>341</v>
      </c>
      <c r="B9" s="6" t="s">
        <v>41</v>
      </c>
      <c r="C9" s="6" t="s">
        <v>34</v>
      </c>
      <c r="D9" s="6" t="s">
        <v>14</v>
      </c>
      <c r="E9" s="6" t="s">
        <v>42</v>
      </c>
      <c r="F9" s="6" t="s">
        <v>30</v>
      </c>
      <c r="G9" s="6" t="s">
        <v>40</v>
      </c>
      <c r="H9" s="7" t="str">
        <f>HYPERLINK("http://www.airitibooks.com/Detail/Detail?PublicationID=P20110831025", "http://www.airitibooks.com/Detail/Detail?PublicationID=P20110831025")</f>
        <v>http://www.airitibooks.com/Detail/Detail?PublicationID=P20110831025</v>
      </c>
    </row>
    <row r="10" spans="1:8" ht="21" customHeight="1" x14ac:dyDescent="0.3">
      <c r="A10" s="3" t="s">
        <v>43</v>
      </c>
      <c r="B10" s="3" t="s">
        <v>44</v>
      </c>
      <c r="C10" s="3" t="s">
        <v>34</v>
      </c>
      <c r="D10" s="3" t="s">
        <v>14</v>
      </c>
      <c r="E10" s="3" t="s">
        <v>45</v>
      </c>
      <c r="F10" s="3" t="s">
        <v>30</v>
      </c>
      <c r="G10" s="3" t="s">
        <v>40</v>
      </c>
      <c r="H10" s="4" t="str">
        <f>HYPERLINK("http://www.airitibooks.com/Detail/Detail?PublicationID=P20110831026", "http://www.airitibooks.com/Detail/Detail?PublicationID=P20110831026")</f>
        <v>http://www.airitibooks.com/Detail/Detail?PublicationID=P20110831026</v>
      </c>
    </row>
    <row r="11" spans="1:8" ht="21" customHeight="1" x14ac:dyDescent="0.3">
      <c r="A11" s="3" t="s">
        <v>46</v>
      </c>
      <c r="B11" s="3" t="s">
        <v>47</v>
      </c>
      <c r="C11" s="3" t="s">
        <v>48</v>
      </c>
      <c r="D11" s="3" t="s">
        <v>14</v>
      </c>
      <c r="E11" s="3" t="s">
        <v>49</v>
      </c>
      <c r="F11" s="3" t="s">
        <v>50</v>
      </c>
      <c r="G11" s="3" t="s">
        <v>51</v>
      </c>
      <c r="H11" s="4" t="str">
        <f>HYPERLINK("http://www.airitibooks.com/Detail/Detail?PublicationID=P20120821008", "http://www.airitibooks.com/Detail/Detail?PublicationID=P20120821008")</f>
        <v>http://www.airitibooks.com/Detail/Detail?PublicationID=P20120821008</v>
      </c>
    </row>
    <row r="12" spans="1:8" ht="21" customHeight="1" x14ac:dyDescent="0.3">
      <c r="A12" s="3" t="s">
        <v>52</v>
      </c>
      <c r="B12" s="3" t="s">
        <v>53</v>
      </c>
      <c r="C12" s="3" t="s">
        <v>48</v>
      </c>
      <c r="D12" s="3" t="s">
        <v>14</v>
      </c>
      <c r="E12" s="3" t="s">
        <v>54</v>
      </c>
      <c r="F12" s="3" t="s">
        <v>50</v>
      </c>
      <c r="G12" s="3" t="s">
        <v>40</v>
      </c>
      <c r="H12" s="4" t="str">
        <f>HYPERLINK("http://www.airitibooks.com/Detail/Detail?PublicationID=P20120821012", "http://www.airitibooks.com/Detail/Detail?PublicationID=P20120821012")</f>
        <v>http://www.airitibooks.com/Detail/Detail?PublicationID=P20120821012</v>
      </c>
    </row>
    <row r="13" spans="1:8" ht="21" customHeight="1" x14ac:dyDescent="0.3">
      <c r="A13" s="3" t="s">
        <v>55</v>
      </c>
      <c r="B13" s="3" t="s">
        <v>56</v>
      </c>
      <c r="C13" s="3" t="s">
        <v>57</v>
      </c>
      <c r="D13" s="3" t="s">
        <v>14</v>
      </c>
      <c r="E13" s="3" t="s">
        <v>58</v>
      </c>
      <c r="F13" s="3" t="s">
        <v>59</v>
      </c>
      <c r="G13" s="3" t="s">
        <v>15</v>
      </c>
      <c r="H13" s="4" t="str">
        <f>HYPERLINK("http://www.airitibooks.com/Detail/Detail?PublicationID=P20120906029", "http://www.airitibooks.com/Detail/Detail?PublicationID=P20120906029")</f>
        <v>http://www.airitibooks.com/Detail/Detail?PublicationID=P20120906029</v>
      </c>
    </row>
    <row r="14" spans="1:8" ht="21" customHeight="1" x14ac:dyDescent="0.3">
      <c r="A14" s="3" t="s">
        <v>60</v>
      </c>
      <c r="B14" s="3" t="s">
        <v>61</v>
      </c>
      <c r="C14" s="3" t="s">
        <v>57</v>
      </c>
      <c r="D14" s="3" t="s">
        <v>14</v>
      </c>
      <c r="E14" s="3" t="s">
        <v>62</v>
      </c>
      <c r="F14" s="3" t="s">
        <v>63</v>
      </c>
      <c r="G14" s="3" t="s">
        <v>15</v>
      </c>
      <c r="H14" s="4" t="str">
        <f>HYPERLINK("http://www.airitibooks.com/Detail/Detail?PublicationID=P20120906043", "http://www.airitibooks.com/Detail/Detail?PublicationID=P20120906043")</f>
        <v>http://www.airitibooks.com/Detail/Detail?PublicationID=P20120906043</v>
      </c>
    </row>
    <row r="15" spans="1:8" ht="21" customHeight="1" x14ac:dyDescent="0.3">
      <c r="A15" s="3" t="s">
        <v>64</v>
      </c>
      <c r="B15" s="3" t="s">
        <v>65</v>
      </c>
      <c r="C15" s="3" t="s">
        <v>66</v>
      </c>
      <c r="D15" s="3" t="s">
        <v>14</v>
      </c>
      <c r="E15" s="3" t="s">
        <v>67</v>
      </c>
      <c r="F15" s="3" t="s">
        <v>30</v>
      </c>
      <c r="G15" s="3" t="s">
        <v>68</v>
      </c>
      <c r="H15" s="4" t="str">
        <f>HYPERLINK("http://www.airitibooks.com/Detail/Detail?PublicationID=P20120920009", "http://www.airitibooks.com/Detail/Detail?PublicationID=P20120920009")</f>
        <v>http://www.airitibooks.com/Detail/Detail?PublicationID=P20120920009</v>
      </c>
    </row>
    <row r="16" spans="1:8" ht="21" customHeight="1" x14ac:dyDescent="0.3">
      <c r="A16" s="3" t="s">
        <v>69</v>
      </c>
      <c r="B16" s="3" t="s">
        <v>70</v>
      </c>
      <c r="C16" s="3" t="s">
        <v>71</v>
      </c>
      <c r="D16" s="3" t="s">
        <v>14</v>
      </c>
      <c r="E16" s="3" t="s">
        <v>72</v>
      </c>
      <c r="F16" s="3" t="s">
        <v>30</v>
      </c>
      <c r="G16" s="3" t="s">
        <v>73</v>
      </c>
      <c r="H16" s="4" t="str">
        <f>HYPERLINK("http://www.airitibooks.com/Detail/Detail?PublicationID=P20121001056", "http://www.airitibooks.com/Detail/Detail?PublicationID=P20121001056")</f>
        <v>http://www.airitibooks.com/Detail/Detail?PublicationID=P20121001056</v>
      </c>
    </row>
    <row r="17" spans="1:8" ht="21" customHeight="1" x14ac:dyDescent="0.3">
      <c r="A17" s="3" t="s">
        <v>74</v>
      </c>
      <c r="B17" s="3" t="s">
        <v>75</v>
      </c>
      <c r="C17" s="3" t="s">
        <v>34</v>
      </c>
      <c r="D17" s="3" t="s">
        <v>14</v>
      </c>
      <c r="E17" s="3" t="s">
        <v>76</v>
      </c>
      <c r="F17" s="3" t="s">
        <v>50</v>
      </c>
      <c r="G17" s="3" t="s">
        <v>40</v>
      </c>
      <c r="H17" s="4" t="str">
        <f>HYPERLINK("http://www.airitibooks.com/Detail/Detail?PublicationID=P20121108037", "http://www.airitibooks.com/Detail/Detail?PublicationID=P20121108037")</f>
        <v>http://www.airitibooks.com/Detail/Detail?PublicationID=P20121108037</v>
      </c>
    </row>
    <row r="18" spans="1:8" ht="21" customHeight="1" x14ac:dyDescent="0.3">
      <c r="A18" s="3" t="s">
        <v>77</v>
      </c>
      <c r="B18" s="3" t="s">
        <v>78</v>
      </c>
      <c r="C18" s="3" t="s">
        <v>34</v>
      </c>
      <c r="D18" s="3" t="s">
        <v>14</v>
      </c>
      <c r="E18" s="3" t="s">
        <v>79</v>
      </c>
      <c r="F18" s="3" t="s">
        <v>50</v>
      </c>
      <c r="G18" s="3" t="s">
        <v>40</v>
      </c>
      <c r="H18" s="4" t="str">
        <f>HYPERLINK("http://www.airitibooks.com/Detail/Detail?PublicationID=P20121108038", "http://www.airitibooks.com/Detail/Detail?PublicationID=P20121108038")</f>
        <v>http://www.airitibooks.com/Detail/Detail?PublicationID=P20121108038</v>
      </c>
    </row>
    <row r="19" spans="1:8" ht="21" customHeight="1" x14ac:dyDescent="0.3">
      <c r="A19" s="3" t="s">
        <v>80</v>
      </c>
      <c r="B19" s="3" t="s">
        <v>81</v>
      </c>
      <c r="C19" s="3" t="s">
        <v>82</v>
      </c>
      <c r="D19" s="3" t="s">
        <v>14</v>
      </c>
      <c r="E19" s="3" t="s">
        <v>83</v>
      </c>
      <c r="F19" s="3" t="s">
        <v>50</v>
      </c>
      <c r="G19" s="3" t="s">
        <v>40</v>
      </c>
      <c r="H19" s="4" t="str">
        <f>HYPERLINK("http://www.airitibooks.com/Detail/Detail?PublicationID=P20121112004", "http://www.airitibooks.com/Detail/Detail?PublicationID=P20121112004")</f>
        <v>http://www.airitibooks.com/Detail/Detail?PublicationID=P20121112004</v>
      </c>
    </row>
    <row r="20" spans="1:8" ht="21" customHeight="1" x14ac:dyDescent="0.3">
      <c r="A20" s="3" t="s">
        <v>84</v>
      </c>
      <c r="B20" s="3" t="s">
        <v>85</v>
      </c>
      <c r="C20" s="3" t="s">
        <v>86</v>
      </c>
      <c r="D20" s="3" t="s">
        <v>14</v>
      </c>
      <c r="E20" s="3" t="s">
        <v>87</v>
      </c>
      <c r="F20" s="3" t="s">
        <v>50</v>
      </c>
      <c r="G20" s="3" t="s">
        <v>88</v>
      </c>
      <c r="H20" s="4" t="str">
        <f>HYPERLINK("http://www.airitibooks.com/Detail/Detail?PublicationID=P20121112016", "http://www.airitibooks.com/Detail/Detail?PublicationID=P20121112016")</f>
        <v>http://www.airitibooks.com/Detail/Detail?PublicationID=P20121112016</v>
      </c>
    </row>
    <row r="21" spans="1:8" ht="21" customHeight="1" x14ac:dyDescent="0.3">
      <c r="A21" s="3" t="s">
        <v>89</v>
      </c>
      <c r="B21" s="3" t="s">
        <v>90</v>
      </c>
      <c r="C21" s="3" t="s">
        <v>10</v>
      </c>
      <c r="D21" s="3" t="s">
        <v>11</v>
      </c>
      <c r="E21" s="3" t="s">
        <v>91</v>
      </c>
      <c r="F21" s="3" t="s">
        <v>50</v>
      </c>
      <c r="G21" s="3" t="s">
        <v>92</v>
      </c>
      <c r="H21" s="4" t="str">
        <f>HYPERLINK("http://www.airitibooks.com/Detail/Detail?PublicationID=P20121218037", "http://www.airitibooks.com/Detail/Detail?PublicationID=P20121218037")</f>
        <v>http://www.airitibooks.com/Detail/Detail?PublicationID=P20121218037</v>
      </c>
    </row>
    <row r="22" spans="1:8" ht="21" customHeight="1" x14ac:dyDescent="0.3">
      <c r="A22" s="3" t="s">
        <v>93</v>
      </c>
      <c r="B22" s="3" t="s">
        <v>94</v>
      </c>
      <c r="C22" s="3" t="s">
        <v>95</v>
      </c>
      <c r="D22" s="3" t="s">
        <v>14</v>
      </c>
      <c r="E22" s="3" t="s">
        <v>96</v>
      </c>
      <c r="F22" s="3" t="s">
        <v>30</v>
      </c>
      <c r="G22" s="3" t="s">
        <v>40</v>
      </c>
      <c r="H22" s="4" t="str">
        <f>HYPERLINK("http://www.airitibooks.com/Detail/Detail?PublicationID=P20130109056", "http://www.airitibooks.com/Detail/Detail?PublicationID=P20130109056")</f>
        <v>http://www.airitibooks.com/Detail/Detail?PublicationID=P20130109056</v>
      </c>
    </row>
    <row r="23" spans="1:8" ht="21" customHeight="1" x14ac:dyDescent="0.3">
      <c r="A23" s="3" t="s">
        <v>97</v>
      </c>
      <c r="B23" s="3" t="s">
        <v>98</v>
      </c>
      <c r="C23" s="3" t="s">
        <v>95</v>
      </c>
      <c r="D23" s="3" t="s">
        <v>14</v>
      </c>
      <c r="E23" s="3" t="s">
        <v>96</v>
      </c>
      <c r="F23" s="3" t="s">
        <v>30</v>
      </c>
      <c r="G23" s="3" t="s">
        <v>40</v>
      </c>
      <c r="H23" s="4" t="str">
        <f>HYPERLINK("http://www.airitibooks.com/Detail/Detail?PublicationID=P20130109057", "http://www.airitibooks.com/Detail/Detail?PublicationID=P20130109057")</f>
        <v>http://www.airitibooks.com/Detail/Detail?PublicationID=P20130109057</v>
      </c>
    </row>
    <row r="24" spans="1:8" ht="21" customHeight="1" x14ac:dyDescent="0.3">
      <c r="A24" s="3" t="s">
        <v>99</v>
      </c>
      <c r="B24" s="3" t="s">
        <v>100</v>
      </c>
      <c r="C24" s="3" t="s">
        <v>95</v>
      </c>
      <c r="D24" s="3" t="s">
        <v>14</v>
      </c>
      <c r="E24" s="3" t="s">
        <v>101</v>
      </c>
      <c r="F24" s="3" t="s">
        <v>30</v>
      </c>
      <c r="G24" s="3" t="s">
        <v>40</v>
      </c>
      <c r="H24" s="4" t="str">
        <f>HYPERLINK("http://www.airitibooks.com/Detail/Detail?PublicationID=P20130109058", "http://www.airitibooks.com/Detail/Detail?PublicationID=P20130109058")</f>
        <v>http://www.airitibooks.com/Detail/Detail?PublicationID=P20130109058</v>
      </c>
    </row>
    <row r="25" spans="1:8" ht="21" customHeight="1" x14ac:dyDescent="0.3">
      <c r="A25" s="3" t="s">
        <v>102</v>
      </c>
      <c r="B25" s="3" t="s">
        <v>103</v>
      </c>
      <c r="C25" s="3" t="s">
        <v>95</v>
      </c>
      <c r="D25" s="3" t="s">
        <v>14</v>
      </c>
      <c r="E25" s="3" t="s">
        <v>96</v>
      </c>
      <c r="F25" s="3" t="s">
        <v>30</v>
      </c>
      <c r="G25" s="3" t="s">
        <v>40</v>
      </c>
      <c r="H25" s="4" t="str">
        <f>HYPERLINK("http://www.airitibooks.com/Detail/Detail?PublicationID=P20130109059", "http://www.airitibooks.com/Detail/Detail?PublicationID=P20130109059")</f>
        <v>http://www.airitibooks.com/Detail/Detail?PublicationID=P20130109059</v>
      </c>
    </row>
    <row r="26" spans="1:8" ht="21" customHeight="1" x14ac:dyDescent="0.3">
      <c r="A26" s="3" t="s">
        <v>104</v>
      </c>
      <c r="B26" s="3" t="s">
        <v>105</v>
      </c>
      <c r="C26" s="3" t="s">
        <v>95</v>
      </c>
      <c r="D26" s="3" t="s">
        <v>14</v>
      </c>
      <c r="E26" s="3" t="s">
        <v>101</v>
      </c>
      <c r="F26" s="3" t="s">
        <v>30</v>
      </c>
      <c r="G26" s="3" t="s">
        <v>40</v>
      </c>
      <c r="H26" s="4" t="str">
        <f>HYPERLINK("http://www.airitibooks.com/Detail/Detail?PublicationID=P20130109060", "http://www.airitibooks.com/Detail/Detail?PublicationID=P20130109060")</f>
        <v>http://www.airitibooks.com/Detail/Detail?PublicationID=P20130109060</v>
      </c>
    </row>
    <row r="27" spans="1:8" ht="21" customHeight="1" x14ac:dyDescent="0.3">
      <c r="A27" s="3" t="s">
        <v>106</v>
      </c>
      <c r="B27" s="3" t="s">
        <v>107</v>
      </c>
      <c r="C27" s="3" t="s">
        <v>95</v>
      </c>
      <c r="D27" s="3" t="s">
        <v>14</v>
      </c>
      <c r="E27" s="3" t="s">
        <v>108</v>
      </c>
      <c r="F27" s="3" t="s">
        <v>30</v>
      </c>
      <c r="G27" s="3" t="s">
        <v>40</v>
      </c>
      <c r="H27" s="4" t="str">
        <f>HYPERLINK("http://www.airitibooks.com/Detail/Detail?PublicationID=P20130109061", "http://www.airitibooks.com/Detail/Detail?PublicationID=P20130109061")</f>
        <v>http://www.airitibooks.com/Detail/Detail?PublicationID=P20130109061</v>
      </c>
    </row>
    <row r="28" spans="1:8" ht="21" customHeight="1" x14ac:dyDescent="0.3">
      <c r="A28" s="3" t="s">
        <v>109</v>
      </c>
      <c r="B28" s="3" t="s">
        <v>110</v>
      </c>
      <c r="C28" s="3" t="s">
        <v>95</v>
      </c>
      <c r="D28" s="3" t="s">
        <v>14</v>
      </c>
      <c r="E28" s="3" t="s">
        <v>101</v>
      </c>
      <c r="F28" s="3" t="s">
        <v>50</v>
      </c>
      <c r="G28" s="3" t="s">
        <v>40</v>
      </c>
      <c r="H28" s="4" t="str">
        <f>HYPERLINK("http://www.airitibooks.com/Detail/Detail?PublicationID=P20130109062", "http://www.airitibooks.com/Detail/Detail?PublicationID=P20130109062")</f>
        <v>http://www.airitibooks.com/Detail/Detail?PublicationID=P20130109062</v>
      </c>
    </row>
    <row r="29" spans="1:8" ht="21" customHeight="1" x14ac:dyDescent="0.3">
      <c r="A29" s="3" t="s">
        <v>111</v>
      </c>
      <c r="B29" s="3" t="s">
        <v>112</v>
      </c>
      <c r="C29" s="3" t="s">
        <v>95</v>
      </c>
      <c r="D29" s="3" t="s">
        <v>14</v>
      </c>
      <c r="E29" s="3" t="s">
        <v>113</v>
      </c>
      <c r="F29" s="3" t="s">
        <v>50</v>
      </c>
      <c r="G29" s="3" t="s">
        <v>40</v>
      </c>
      <c r="H29" s="4" t="str">
        <f>HYPERLINK("http://www.airitibooks.com/Detail/Detail?PublicationID=P20130109063", "http://www.airitibooks.com/Detail/Detail?PublicationID=P20130109063")</f>
        <v>http://www.airitibooks.com/Detail/Detail?PublicationID=P20130109063</v>
      </c>
    </row>
    <row r="30" spans="1:8" ht="21" customHeight="1" x14ac:dyDescent="0.3">
      <c r="A30" s="3" t="s">
        <v>114</v>
      </c>
      <c r="B30" s="3" t="s">
        <v>115</v>
      </c>
      <c r="C30" s="3" t="s">
        <v>116</v>
      </c>
      <c r="D30" s="3" t="s">
        <v>14</v>
      </c>
      <c r="E30" s="3" t="s">
        <v>117</v>
      </c>
      <c r="F30" s="3" t="s">
        <v>50</v>
      </c>
      <c r="G30" s="3" t="s">
        <v>118</v>
      </c>
      <c r="H30" s="4" t="str">
        <f>HYPERLINK("http://www.airitibooks.com/Detail/Detail?PublicationID=P20130131101", "http://www.airitibooks.com/Detail/Detail?PublicationID=P20130131101")</f>
        <v>http://www.airitibooks.com/Detail/Detail?PublicationID=P20130131101</v>
      </c>
    </row>
    <row r="31" spans="1:8" ht="21" customHeight="1" x14ac:dyDescent="0.3">
      <c r="A31" s="3" t="s">
        <v>119</v>
      </c>
      <c r="B31" s="3" t="s">
        <v>120</v>
      </c>
      <c r="C31" s="3" t="s">
        <v>34</v>
      </c>
      <c r="D31" s="3" t="s">
        <v>14</v>
      </c>
      <c r="E31" s="3" t="s">
        <v>45</v>
      </c>
      <c r="F31" s="3" t="s">
        <v>30</v>
      </c>
      <c r="G31" s="3" t="s">
        <v>40</v>
      </c>
      <c r="H31" s="4" t="str">
        <f>HYPERLINK("http://www.airitibooks.com/Detail/Detail?PublicationID=P20130319015", "http://www.airitibooks.com/Detail/Detail?PublicationID=P20130319015")</f>
        <v>http://www.airitibooks.com/Detail/Detail?PublicationID=P20130319015</v>
      </c>
    </row>
    <row r="32" spans="1:8" ht="21" customHeight="1" x14ac:dyDescent="0.3">
      <c r="A32" s="3" t="s">
        <v>121</v>
      </c>
      <c r="B32" s="3" t="s">
        <v>122</v>
      </c>
      <c r="C32" s="3" t="s">
        <v>34</v>
      </c>
      <c r="D32" s="3" t="s">
        <v>14</v>
      </c>
      <c r="E32" s="3" t="s">
        <v>123</v>
      </c>
      <c r="F32" s="3" t="s">
        <v>50</v>
      </c>
      <c r="G32" s="3" t="s">
        <v>40</v>
      </c>
      <c r="H32" s="4" t="str">
        <f>HYPERLINK("http://www.airitibooks.com/Detail/Detail?PublicationID=P20130319017", "http://www.airitibooks.com/Detail/Detail?PublicationID=P20130319017")</f>
        <v>http://www.airitibooks.com/Detail/Detail?PublicationID=P20130319017</v>
      </c>
    </row>
    <row r="33" spans="1:8" ht="21" customHeight="1" x14ac:dyDescent="0.3">
      <c r="A33" s="3" t="s">
        <v>124</v>
      </c>
      <c r="B33" s="3" t="s">
        <v>125</v>
      </c>
      <c r="C33" s="3" t="s">
        <v>34</v>
      </c>
      <c r="D33" s="3" t="s">
        <v>14</v>
      </c>
      <c r="E33" s="3" t="s">
        <v>126</v>
      </c>
      <c r="F33" s="3" t="s">
        <v>50</v>
      </c>
      <c r="G33" s="3" t="s">
        <v>51</v>
      </c>
      <c r="H33" s="4" t="str">
        <f>HYPERLINK("http://www.airitibooks.com/Detail/Detail?PublicationID=P20130319019", "http://www.airitibooks.com/Detail/Detail?PublicationID=P20130319019")</f>
        <v>http://www.airitibooks.com/Detail/Detail?PublicationID=P20130319019</v>
      </c>
    </row>
    <row r="34" spans="1:8" ht="21" customHeight="1" x14ac:dyDescent="0.3">
      <c r="A34" s="3" t="s">
        <v>127</v>
      </c>
      <c r="B34" s="3" t="s">
        <v>128</v>
      </c>
      <c r="C34" s="3" t="s">
        <v>34</v>
      </c>
      <c r="D34" s="3" t="s">
        <v>14</v>
      </c>
      <c r="E34" s="3" t="s">
        <v>129</v>
      </c>
      <c r="F34" s="3" t="s">
        <v>50</v>
      </c>
      <c r="G34" s="3" t="s">
        <v>40</v>
      </c>
      <c r="H34" s="4" t="str">
        <f>HYPERLINK("http://www.airitibooks.com/Detail/Detail?PublicationID=P20130319020", "http://www.airitibooks.com/Detail/Detail?PublicationID=P20130319020")</f>
        <v>http://www.airitibooks.com/Detail/Detail?PublicationID=P20130319020</v>
      </c>
    </row>
    <row r="35" spans="1:8" ht="21" customHeight="1" x14ac:dyDescent="0.3">
      <c r="A35" s="3" t="s">
        <v>130</v>
      </c>
      <c r="B35" s="3" t="s">
        <v>131</v>
      </c>
      <c r="C35" s="3" t="s">
        <v>34</v>
      </c>
      <c r="D35" s="3" t="s">
        <v>14</v>
      </c>
      <c r="E35" s="3" t="s">
        <v>132</v>
      </c>
      <c r="F35" s="3" t="s">
        <v>50</v>
      </c>
      <c r="G35" s="3" t="s">
        <v>40</v>
      </c>
      <c r="H35" s="4" t="str">
        <f>HYPERLINK("http://www.airitibooks.com/Detail/Detail?PublicationID=P20130319023", "http://www.airitibooks.com/Detail/Detail?PublicationID=P20130319023")</f>
        <v>http://www.airitibooks.com/Detail/Detail?PublicationID=P20130319023</v>
      </c>
    </row>
    <row r="36" spans="1:8" ht="21" customHeight="1" x14ac:dyDescent="0.3">
      <c r="A36" s="3" t="s">
        <v>133</v>
      </c>
      <c r="B36" s="3" t="s">
        <v>134</v>
      </c>
      <c r="C36" s="3" t="s">
        <v>135</v>
      </c>
      <c r="D36" s="3" t="s">
        <v>14</v>
      </c>
      <c r="E36" s="3" t="s">
        <v>136</v>
      </c>
      <c r="F36" s="3" t="s">
        <v>50</v>
      </c>
      <c r="G36" s="3" t="s">
        <v>73</v>
      </c>
      <c r="H36" s="4" t="str">
        <f>HYPERLINK("http://www.airitibooks.com/Detail/Detail?PublicationID=P20130415001", "http://www.airitibooks.com/Detail/Detail?PublicationID=P20130415001")</f>
        <v>http://www.airitibooks.com/Detail/Detail?PublicationID=P20130415001</v>
      </c>
    </row>
    <row r="37" spans="1:8" ht="21" customHeight="1" x14ac:dyDescent="0.3">
      <c r="A37" s="3" t="s">
        <v>137</v>
      </c>
      <c r="B37" s="3" t="s">
        <v>138</v>
      </c>
      <c r="C37" s="3" t="s">
        <v>135</v>
      </c>
      <c r="D37" s="3" t="s">
        <v>14</v>
      </c>
      <c r="E37" s="3" t="s">
        <v>139</v>
      </c>
      <c r="F37" s="3" t="s">
        <v>50</v>
      </c>
      <c r="G37" s="3" t="s">
        <v>51</v>
      </c>
      <c r="H37" s="4" t="str">
        <f>HYPERLINK("http://www.airitibooks.com/Detail/Detail?PublicationID=P20130415003", "http://www.airitibooks.com/Detail/Detail?PublicationID=P20130415003")</f>
        <v>http://www.airitibooks.com/Detail/Detail?PublicationID=P20130415003</v>
      </c>
    </row>
    <row r="38" spans="1:8" ht="21" customHeight="1" x14ac:dyDescent="0.3">
      <c r="A38" s="3" t="s">
        <v>140</v>
      </c>
      <c r="B38" s="3" t="s">
        <v>141</v>
      </c>
      <c r="C38" s="3" t="s">
        <v>142</v>
      </c>
      <c r="D38" s="3" t="s">
        <v>14</v>
      </c>
      <c r="E38" s="3" t="s">
        <v>143</v>
      </c>
      <c r="F38" s="3" t="s">
        <v>50</v>
      </c>
      <c r="G38" s="3" t="s">
        <v>15</v>
      </c>
      <c r="H38" s="4" t="str">
        <f>HYPERLINK("http://www.airitibooks.com/Detail/Detail?PublicationID=P20130419137", "http://www.airitibooks.com/Detail/Detail?PublicationID=P20130419137")</f>
        <v>http://www.airitibooks.com/Detail/Detail?PublicationID=P20130419137</v>
      </c>
    </row>
    <row r="39" spans="1:8" ht="21" customHeight="1" x14ac:dyDescent="0.3">
      <c r="A39" s="3" t="s">
        <v>144</v>
      </c>
      <c r="B39" s="3" t="s">
        <v>145</v>
      </c>
      <c r="C39" s="3" t="s">
        <v>142</v>
      </c>
      <c r="D39" s="3" t="s">
        <v>14</v>
      </c>
      <c r="E39" s="3" t="s">
        <v>146</v>
      </c>
      <c r="F39" s="3" t="s">
        <v>50</v>
      </c>
      <c r="G39" s="3" t="s">
        <v>73</v>
      </c>
      <c r="H39" s="4" t="str">
        <f>HYPERLINK("http://www.airitibooks.com/Detail/Detail?PublicationID=P20130419138", "http://www.airitibooks.com/Detail/Detail?PublicationID=P20130419138")</f>
        <v>http://www.airitibooks.com/Detail/Detail?PublicationID=P20130419138</v>
      </c>
    </row>
    <row r="40" spans="1:8" ht="21" customHeight="1" x14ac:dyDescent="0.3">
      <c r="A40" s="3" t="s">
        <v>147</v>
      </c>
      <c r="B40" s="3" t="s">
        <v>148</v>
      </c>
      <c r="C40" s="3" t="s">
        <v>149</v>
      </c>
      <c r="D40" s="3" t="s">
        <v>14</v>
      </c>
      <c r="E40" s="3" t="s">
        <v>150</v>
      </c>
      <c r="F40" s="3" t="s">
        <v>50</v>
      </c>
      <c r="G40" s="3" t="s">
        <v>15</v>
      </c>
      <c r="H40" s="4" t="str">
        <f>HYPERLINK("http://www.airitibooks.com/Detail/Detail?PublicationID=P20130424001", "http://www.airitibooks.com/Detail/Detail?PublicationID=P20130424001")</f>
        <v>http://www.airitibooks.com/Detail/Detail?PublicationID=P20130424001</v>
      </c>
    </row>
    <row r="41" spans="1:8" ht="21" customHeight="1" x14ac:dyDescent="0.3">
      <c r="A41" s="3" t="s">
        <v>151</v>
      </c>
      <c r="B41" s="3" t="s">
        <v>152</v>
      </c>
      <c r="C41" s="3" t="s">
        <v>153</v>
      </c>
      <c r="D41" s="3" t="s">
        <v>14</v>
      </c>
      <c r="E41" s="3" t="s">
        <v>154</v>
      </c>
      <c r="F41" s="3" t="s">
        <v>50</v>
      </c>
      <c r="G41" s="3" t="s">
        <v>155</v>
      </c>
      <c r="H41" s="4" t="str">
        <f>HYPERLINK("http://www.airitibooks.com/Detail/Detail?PublicationID=P20130502166", "http://www.airitibooks.com/Detail/Detail?PublicationID=P20130502166")</f>
        <v>http://www.airitibooks.com/Detail/Detail?PublicationID=P20130502166</v>
      </c>
    </row>
    <row r="42" spans="1:8" ht="21" customHeight="1" x14ac:dyDescent="0.3">
      <c r="A42" s="3" t="s">
        <v>156</v>
      </c>
      <c r="B42" s="3" t="s">
        <v>157</v>
      </c>
      <c r="C42" s="3" t="s">
        <v>57</v>
      </c>
      <c r="D42" s="3" t="s">
        <v>14</v>
      </c>
      <c r="E42" s="3" t="s">
        <v>158</v>
      </c>
      <c r="F42" s="3" t="s">
        <v>50</v>
      </c>
      <c r="G42" s="3" t="s">
        <v>15</v>
      </c>
      <c r="H42" s="4" t="str">
        <f>HYPERLINK("http://www.airitibooks.com/Detail/Detail?PublicationID=P20130523030", "http://www.airitibooks.com/Detail/Detail?PublicationID=P20130523030")</f>
        <v>http://www.airitibooks.com/Detail/Detail?PublicationID=P20130523030</v>
      </c>
    </row>
    <row r="43" spans="1:8" ht="21" customHeight="1" x14ac:dyDescent="0.3">
      <c r="A43" s="3" t="s">
        <v>159</v>
      </c>
      <c r="B43" s="3" t="s">
        <v>160</v>
      </c>
      <c r="C43" s="3" t="s">
        <v>161</v>
      </c>
      <c r="D43" s="3" t="s">
        <v>14</v>
      </c>
      <c r="E43" s="3" t="s">
        <v>162</v>
      </c>
      <c r="F43" s="3" t="s">
        <v>50</v>
      </c>
      <c r="G43" s="3" t="s">
        <v>163</v>
      </c>
      <c r="H43" s="4" t="str">
        <f>HYPERLINK("http://www.airitibooks.com/Detail/Detail?PublicationID=P20130531011", "http://www.airitibooks.com/Detail/Detail?PublicationID=P20130531011")</f>
        <v>http://www.airitibooks.com/Detail/Detail?PublicationID=P20130531011</v>
      </c>
    </row>
    <row r="44" spans="1:8" ht="21" customHeight="1" x14ac:dyDescent="0.3">
      <c r="A44" s="3" t="s">
        <v>164</v>
      </c>
      <c r="B44" s="3" t="s">
        <v>165</v>
      </c>
      <c r="C44" s="3" t="s">
        <v>166</v>
      </c>
      <c r="D44" s="3" t="s">
        <v>14</v>
      </c>
      <c r="E44" s="3" t="s">
        <v>167</v>
      </c>
      <c r="F44" s="3" t="s">
        <v>50</v>
      </c>
      <c r="G44" s="3" t="s">
        <v>168</v>
      </c>
      <c r="H44" s="4" t="str">
        <f>HYPERLINK("http://www.airitibooks.com/Detail/Detail?PublicationID=P20130620032", "http://www.airitibooks.com/Detail/Detail?PublicationID=P20130620032")</f>
        <v>http://www.airitibooks.com/Detail/Detail?PublicationID=P20130620032</v>
      </c>
    </row>
    <row r="45" spans="1:8" ht="21" customHeight="1" x14ac:dyDescent="0.3">
      <c r="A45" s="3" t="s">
        <v>169</v>
      </c>
      <c r="B45" s="3" t="s">
        <v>170</v>
      </c>
      <c r="C45" s="3" t="s">
        <v>48</v>
      </c>
      <c r="D45" s="3" t="s">
        <v>14</v>
      </c>
      <c r="E45" s="3" t="s">
        <v>171</v>
      </c>
      <c r="F45" s="3" t="s">
        <v>50</v>
      </c>
      <c r="G45" s="3" t="s">
        <v>118</v>
      </c>
      <c r="H45" s="4" t="str">
        <f>HYPERLINK("http://www.airitibooks.com/Detail/Detail?PublicationID=P20130701023", "http://www.airitibooks.com/Detail/Detail?PublicationID=P20130701023")</f>
        <v>http://www.airitibooks.com/Detail/Detail?PublicationID=P20130701023</v>
      </c>
    </row>
    <row r="46" spans="1:8" ht="21" customHeight="1" x14ac:dyDescent="0.3">
      <c r="A46" s="3" t="s">
        <v>172</v>
      </c>
      <c r="B46" s="3" t="s">
        <v>173</v>
      </c>
      <c r="C46" s="3" t="s">
        <v>48</v>
      </c>
      <c r="D46" s="3" t="s">
        <v>14</v>
      </c>
      <c r="E46" s="3" t="s">
        <v>174</v>
      </c>
      <c r="F46" s="3" t="s">
        <v>50</v>
      </c>
      <c r="G46" s="3" t="s">
        <v>15</v>
      </c>
      <c r="H46" s="4" t="str">
        <f>HYPERLINK("http://www.airitibooks.com/Detail/Detail?PublicationID=P20130701036", "http://www.airitibooks.com/Detail/Detail?PublicationID=P20130701036")</f>
        <v>http://www.airitibooks.com/Detail/Detail?PublicationID=P20130701036</v>
      </c>
    </row>
    <row r="47" spans="1:8" ht="21" customHeight="1" x14ac:dyDescent="0.3">
      <c r="A47" s="3" t="s">
        <v>175</v>
      </c>
      <c r="B47" s="3" t="s">
        <v>176</v>
      </c>
      <c r="C47" s="3" t="s">
        <v>48</v>
      </c>
      <c r="D47" s="3" t="s">
        <v>14</v>
      </c>
      <c r="E47" s="3" t="s">
        <v>177</v>
      </c>
      <c r="F47" s="3" t="s">
        <v>50</v>
      </c>
      <c r="G47" s="3" t="s">
        <v>40</v>
      </c>
      <c r="H47" s="4" t="str">
        <f>HYPERLINK("http://www.airitibooks.com/Detail/Detail?PublicationID=P20130701039", "http://www.airitibooks.com/Detail/Detail?PublicationID=P20130701039")</f>
        <v>http://www.airitibooks.com/Detail/Detail?PublicationID=P20130701039</v>
      </c>
    </row>
    <row r="48" spans="1:8" ht="21" customHeight="1" x14ac:dyDescent="0.3">
      <c r="A48" s="3" t="s">
        <v>178</v>
      </c>
      <c r="B48" s="3" t="s">
        <v>179</v>
      </c>
      <c r="C48" s="3" t="s">
        <v>180</v>
      </c>
      <c r="D48" s="3" t="s">
        <v>14</v>
      </c>
      <c r="E48" s="3" t="s">
        <v>181</v>
      </c>
      <c r="F48" s="3" t="s">
        <v>182</v>
      </c>
      <c r="G48" s="3" t="s">
        <v>51</v>
      </c>
      <c r="H48" s="4" t="str">
        <f>HYPERLINK("http://www.airitibooks.com/Detail/Detail?PublicationID=P20130705050", "http://www.airitibooks.com/Detail/Detail?PublicationID=P20130705050")</f>
        <v>http://www.airitibooks.com/Detail/Detail?PublicationID=P20130705050</v>
      </c>
    </row>
    <row r="49" spans="1:8" ht="21" customHeight="1" x14ac:dyDescent="0.3">
      <c r="A49" s="3" t="s">
        <v>183</v>
      </c>
      <c r="B49" s="3" t="s">
        <v>184</v>
      </c>
      <c r="C49" s="3" t="s">
        <v>185</v>
      </c>
      <c r="D49" s="3" t="s">
        <v>14</v>
      </c>
      <c r="E49" s="3" t="s">
        <v>186</v>
      </c>
      <c r="F49" s="3" t="s">
        <v>50</v>
      </c>
      <c r="G49" s="3" t="s">
        <v>40</v>
      </c>
      <c r="H49" s="4" t="str">
        <f>HYPERLINK("http://www.airitibooks.com/Detail/Detail?PublicationID=P20130829074", "http://www.airitibooks.com/Detail/Detail?PublicationID=P20130829074")</f>
        <v>http://www.airitibooks.com/Detail/Detail?PublicationID=P20130829074</v>
      </c>
    </row>
    <row r="50" spans="1:8" ht="21" customHeight="1" x14ac:dyDescent="0.3">
      <c r="A50" s="3" t="s">
        <v>187</v>
      </c>
      <c r="B50" s="3" t="s">
        <v>188</v>
      </c>
      <c r="C50" s="3" t="s">
        <v>185</v>
      </c>
      <c r="D50" s="3" t="s">
        <v>14</v>
      </c>
      <c r="E50" s="3" t="s">
        <v>189</v>
      </c>
      <c r="F50" s="3" t="s">
        <v>50</v>
      </c>
      <c r="G50" s="3" t="s">
        <v>40</v>
      </c>
      <c r="H50" s="4" t="str">
        <f>HYPERLINK("http://www.airitibooks.com/Detail/Detail?PublicationID=P20130829075", "http://www.airitibooks.com/Detail/Detail?PublicationID=P20130829075")</f>
        <v>http://www.airitibooks.com/Detail/Detail?PublicationID=P20130829075</v>
      </c>
    </row>
    <row r="51" spans="1:8" ht="21" customHeight="1" x14ac:dyDescent="0.3">
      <c r="A51" s="3" t="s">
        <v>190</v>
      </c>
      <c r="B51" s="3" t="s">
        <v>191</v>
      </c>
      <c r="C51" s="3" t="s">
        <v>192</v>
      </c>
      <c r="D51" s="3" t="s">
        <v>14</v>
      </c>
      <c r="E51" s="3" t="s">
        <v>193</v>
      </c>
      <c r="F51" s="3" t="s">
        <v>30</v>
      </c>
      <c r="G51" s="3" t="s">
        <v>40</v>
      </c>
      <c r="H51" s="4" t="str">
        <f>HYPERLINK("http://www.airitibooks.com/Detail/Detail?PublicationID=P20130904097", "http://www.airitibooks.com/Detail/Detail?PublicationID=P20130904097")</f>
        <v>http://www.airitibooks.com/Detail/Detail?PublicationID=P20130904097</v>
      </c>
    </row>
    <row r="52" spans="1:8" ht="21" customHeight="1" x14ac:dyDescent="0.3">
      <c r="A52" s="3" t="s">
        <v>194</v>
      </c>
      <c r="B52" s="3" t="s">
        <v>195</v>
      </c>
      <c r="C52" s="3" t="s">
        <v>196</v>
      </c>
      <c r="D52" s="3" t="s">
        <v>14</v>
      </c>
      <c r="E52" s="3" t="s">
        <v>197</v>
      </c>
      <c r="F52" s="3" t="s">
        <v>182</v>
      </c>
      <c r="G52" s="3" t="s">
        <v>198</v>
      </c>
      <c r="H52" s="4" t="str">
        <f>HYPERLINK("http://www.airitibooks.com/Detail/Detail?PublicationID=P20131004071", "http://www.airitibooks.com/Detail/Detail?PublicationID=P20131004071")</f>
        <v>http://www.airitibooks.com/Detail/Detail?PublicationID=P20131004071</v>
      </c>
    </row>
    <row r="53" spans="1:8" ht="21" customHeight="1" x14ac:dyDescent="0.3">
      <c r="A53" s="3" t="s">
        <v>199</v>
      </c>
      <c r="B53" s="3" t="s">
        <v>200</v>
      </c>
      <c r="C53" s="3" t="s">
        <v>201</v>
      </c>
      <c r="D53" s="3" t="s">
        <v>14</v>
      </c>
      <c r="E53" s="3" t="s">
        <v>202</v>
      </c>
      <c r="F53" s="3" t="s">
        <v>182</v>
      </c>
      <c r="G53" s="3" t="s">
        <v>15</v>
      </c>
      <c r="H53" s="4" t="str">
        <f>HYPERLINK("http://www.airitibooks.com/Detail/Detail?PublicationID=P20131009315", "http://www.airitibooks.com/Detail/Detail?PublicationID=P20131009315")</f>
        <v>http://www.airitibooks.com/Detail/Detail?PublicationID=P20131009315</v>
      </c>
    </row>
    <row r="54" spans="1:8" ht="21" customHeight="1" x14ac:dyDescent="0.3">
      <c r="A54" s="3" t="s">
        <v>203</v>
      </c>
      <c r="B54" s="3" t="s">
        <v>204</v>
      </c>
      <c r="C54" s="3" t="s">
        <v>205</v>
      </c>
      <c r="D54" s="3" t="s">
        <v>14</v>
      </c>
      <c r="E54" s="3" t="s">
        <v>206</v>
      </c>
      <c r="F54" s="3" t="s">
        <v>30</v>
      </c>
      <c r="G54" s="3" t="s">
        <v>40</v>
      </c>
      <c r="H54" s="4" t="str">
        <f>HYPERLINK("http://www.airitibooks.com/Detail/Detail?PublicationID=P20131029018", "http://www.airitibooks.com/Detail/Detail?PublicationID=P20131029018")</f>
        <v>http://www.airitibooks.com/Detail/Detail?PublicationID=P20131029018</v>
      </c>
    </row>
    <row r="55" spans="1:8" ht="21" customHeight="1" x14ac:dyDescent="0.3">
      <c r="A55" s="3" t="s">
        <v>207</v>
      </c>
      <c r="B55" s="3" t="s">
        <v>208</v>
      </c>
      <c r="C55" s="3" t="s">
        <v>209</v>
      </c>
      <c r="D55" s="3" t="s">
        <v>14</v>
      </c>
      <c r="E55" s="3" t="s">
        <v>210</v>
      </c>
      <c r="F55" s="3" t="s">
        <v>30</v>
      </c>
      <c r="G55" s="3" t="s">
        <v>211</v>
      </c>
      <c r="H55" s="4" t="str">
        <f>HYPERLINK("http://www.airitibooks.com/Detail/Detail?PublicationID=P20131106014", "http://www.airitibooks.com/Detail/Detail?PublicationID=P20131106014")</f>
        <v>http://www.airitibooks.com/Detail/Detail?PublicationID=P20131106014</v>
      </c>
    </row>
    <row r="56" spans="1:8" ht="21" customHeight="1" x14ac:dyDescent="0.3">
      <c r="A56" s="3" t="s">
        <v>212</v>
      </c>
      <c r="B56" s="3" t="s">
        <v>213</v>
      </c>
      <c r="C56" s="3" t="s">
        <v>214</v>
      </c>
      <c r="D56" s="3" t="s">
        <v>14</v>
      </c>
      <c r="E56" s="3" t="s">
        <v>215</v>
      </c>
      <c r="F56" s="3" t="s">
        <v>30</v>
      </c>
      <c r="G56" s="3" t="s">
        <v>88</v>
      </c>
      <c r="H56" s="4" t="str">
        <f>HYPERLINK("http://www.airitibooks.com/Detail/Detail?PublicationID=P20131108165", "http://www.airitibooks.com/Detail/Detail?PublicationID=P20131108165")</f>
        <v>http://www.airitibooks.com/Detail/Detail?PublicationID=P20131108165</v>
      </c>
    </row>
    <row r="57" spans="1:8" ht="21" customHeight="1" x14ac:dyDescent="0.3">
      <c r="A57" s="3" t="s">
        <v>216</v>
      </c>
      <c r="B57" s="3" t="s">
        <v>217</v>
      </c>
      <c r="C57" s="3" t="s">
        <v>218</v>
      </c>
      <c r="D57" s="3" t="s">
        <v>14</v>
      </c>
      <c r="E57" s="3" t="s">
        <v>219</v>
      </c>
      <c r="F57" s="3" t="s">
        <v>50</v>
      </c>
      <c r="G57" s="3" t="s">
        <v>51</v>
      </c>
      <c r="H57" s="4" t="str">
        <f>HYPERLINK("http://www.airitibooks.com/Detail/Detail?PublicationID=P20131119077", "http://www.airitibooks.com/Detail/Detail?PublicationID=P20131119077")</f>
        <v>http://www.airitibooks.com/Detail/Detail?PublicationID=P20131119077</v>
      </c>
    </row>
    <row r="58" spans="1:8" ht="21" customHeight="1" x14ac:dyDescent="0.3">
      <c r="A58" s="3" t="s">
        <v>220</v>
      </c>
      <c r="B58" s="3" t="s">
        <v>221</v>
      </c>
      <c r="C58" s="3" t="s">
        <v>222</v>
      </c>
      <c r="D58" s="3" t="s">
        <v>14</v>
      </c>
      <c r="E58" s="3" t="s">
        <v>223</v>
      </c>
      <c r="F58" s="3" t="s">
        <v>182</v>
      </c>
      <c r="G58" s="3" t="s">
        <v>118</v>
      </c>
      <c r="H58" s="4" t="str">
        <f>HYPERLINK("http://www.airitibooks.com/Detail/Detail?PublicationID=P20131206052", "http://www.airitibooks.com/Detail/Detail?PublicationID=P20131206052")</f>
        <v>http://www.airitibooks.com/Detail/Detail?PublicationID=P20131206052</v>
      </c>
    </row>
    <row r="59" spans="1:8" ht="21" customHeight="1" x14ac:dyDescent="0.3">
      <c r="A59" s="3" t="s">
        <v>224</v>
      </c>
      <c r="B59" s="3" t="s">
        <v>225</v>
      </c>
      <c r="C59" s="3" t="s">
        <v>226</v>
      </c>
      <c r="D59" s="3" t="s">
        <v>14</v>
      </c>
      <c r="E59" s="3" t="s">
        <v>227</v>
      </c>
      <c r="F59" s="3" t="s">
        <v>13</v>
      </c>
      <c r="G59" s="3" t="s">
        <v>15</v>
      </c>
      <c r="H59" s="4" t="str">
        <f>HYPERLINK("http://www.airitibooks.com/Detail/Detail?PublicationID=P20131218024", "http://www.airitibooks.com/Detail/Detail?PublicationID=P20131218024")</f>
        <v>http://www.airitibooks.com/Detail/Detail?PublicationID=P20131218024</v>
      </c>
    </row>
    <row r="60" spans="1:8" ht="21" customHeight="1" x14ac:dyDescent="0.3">
      <c r="A60" s="3" t="s">
        <v>228</v>
      </c>
      <c r="B60" s="3" t="s">
        <v>229</v>
      </c>
      <c r="C60" s="3" t="s">
        <v>230</v>
      </c>
      <c r="D60" s="3" t="s">
        <v>14</v>
      </c>
      <c r="E60" s="3" t="s">
        <v>231</v>
      </c>
      <c r="F60" s="3" t="s">
        <v>59</v>
      </c>
      <c r="G60" s="3" t="s">
        <v>15</v>
      </c>
      <c r="H60" s="4" t="str">
        <f>HYPERLINK("http://www.airitibooks.com/Detail/Detail?PublicationID=P20131220002", "http://www.airitibooks.com/Detail/Detail?PublicationID=P20131220002")</f>
        <v>http://www.airitibooks.com/Detail/Detail?PublicationID=P20131220002</v>
      </c>
    </row>
    <row r="61" spans="1:8" ht="21" customHeight="1" x14ac:dyDescent="0.3">
      <c r="A61" s="3" t="s">
        <v>232</v>
      </c>
      <c r="B61" s="3" t="s">
        <v>233</v>
      </c>
      <c r="C61" s="3" t="s">
        <v>226</v>
      </c>
      <c r="D61" s="3" t="s">
        <v>14</v>
      </c>
      <c r="E61" s="3" t="s">
        <v>234</v>
      </c>
      <c r="F61" s="3" t="s">
        <v>235</v>
      </c>
      <c r="G61" s="3" t="s">
        <v>15</v>
      </c>
      <c r="H61" s="4" t="str">
        <f>HYPERLINK("http://www.airitibooks.com/Detail/Detail?PublicationID=P20131220003", "http://www.airitibooks.com/Detail/Detail?PublicationID=P20131220003")</f>
        <v>http://www.airitibooks.com/Detail/Detail?PublicationID=P20131220003</v>
      </c>
    </row>
    <row r="62" spans="1:8" ht="21" customHeight="1" x14ac:dyDescent="0.3">
      <c r="A62" s="3" t="s">
        <v>236</v>
      </c>
      <c r="B62" s="3" t="s">
        <v>237</v>
      </c>
      <c r="C62" s="3" t="s">
        <v>226</v>
      </c>
      <c r="D62" s="3" t="s">
        <v>14</v>
      </c>
      <c r="E62" s="3" t="s">
        <v>238</v>
      </c>
      <c r="F62" s="3" t="s">
        <v>50</v>
      </c>
      <c r="G62" s="3" t="s">
        <v>15</v>
      </c>
      <c r="H62" s="4" t="str">
        <f>HYPERLINK("http://www.airitibooks.com/Detail/Detail?PublicationID=P20131220006", "http://www.airitibooks.com/Detail/Detail?PublicationID=P20131220006")</f>
        <v>http://www.airitibooks.com/Detail/Detail?PublicationID=P20131220006</v>
      </c>
    </row>
    <row r="63" spans="1:8" ht="21" customHeight="1" x14ac:dyDescent="0.3">
      <c r="A63" s="3" t="s">
        <v>239</v>
      </c>
      <c r="B63" s="3" t="s">
        <v>240</v>
      </c>
      <c r="C63" s="3" t="s">
        <v>226</v>
      </c>
      <c r="D63" s="3" t="s">
        <v>14</v>
      </c>
      <c r="E63" s="3" t="s">
        <v>241</v>
      </c>
      <c r="F63" s="3" t="s">
        <v>59</v>
      </c>
      <c r="G63" s="3" t="s">
        <v>15</v>
      </c>
      <c r="H63" s="4" t="str">
        <f>HYPERLINK("http://www.airitibooks.com/Detail/Detail?PublicationID=P20131220010", "http://www.airitibooks.com/Detail/Detail?PublicationID=P20131220010")</f>
        <v>http://www.airitibooks.com/Detail/Detail?PublicationID=P20131220010</v>
      </c>
    </row>
    <row r="64" spans="1:8" ht="21" customHeight="1" x14ac:dyDescent="0.3">
      <c r="A64" s="3" t="s">
        <v>242</v>
      </c>
      <c r="B64" s="3" t="s">
        <v>243</v>
      </c>
      <c r="C64" s="3" t="s">
        <v>48</v>
      </c>
      <c r="D64" s="3" t="s">
        <v>14</v>
      </c>
      <c r="E64" s="3" t="s">
        <v>244</v>
      </c>
      <c r="F64" s="3" t="s">
        <v>182</v>
      </c>
      <c r="G64" s="3" t="s">
        <v>40</v>
      </c>
      <c r="H64" s="4" t="str">
        <f>HYPERLINK("http://www.airitibooks.com/Detail/Detail?PublicationID=P20140124027", "http://www.airitibooks.com/Detail/Detail?PublicationID=P20140124027")</f>
        <v>http://www.airitibooks.com/Detail/Detail?PublicationID=P20140124027</v>
      </c>
    </row>
    <row r="65" spans="1:8" ht="21" customHeight="1" x14ac:dyDescent="0.3">
      <c r="A65" s="3" t="s">
        <v>245</v>
      </c>
      <c r="B65" s="3" t="s">
        <v>246</v>
      </c>
      <c r="C65" s="3" t="s">
        <v>247</v>
      </c>
      <c r="D65" s="3" t="s">
        <v>14</v>
      </c>
      <c r="E65" s="3" t="s">
        <v>248</v>
      </c>
      <c r="F65" s="3" t="s">
        <v>182</v>
      </c>
      <c r="G65" s="3" t="s">
        <v>15</v>
      </c>
      <c r="H65" s="4" t="str">
        <f>HYPERLINK("http://www.airitibooks.com/Detail/Detail?PublicationID=P20140520033", "http://www.airitibooks.com/Detail/Detail?PublicationID=P20140520033")</f>
        <v>http://www.airitibooks.com/Detail/Detail?PublicationID=P20140520033</v>
      </c>
    </row>
    <row r="66" spans="1:8" ht="21" customHeight="1" x14ac:dyDescent="0.3">
      <c r="A66" s="3" t="s">
        <v>249</v>
      </c>
      <c r="B66" s="3" t="s">
        <v>250</v>
      </c>
      <c r="C66" s="3" t="s">
        <v>251</v>
      </c>
      <c r="D66" s="3" t="s">
        <v>14</v>
      </c>
      <c r="E66" s="3" t="s">
        <v>252</v>
      </c>
      <c r="F66" s="3" t="s">
        <v>253</v>
      </c>
      <c r="G66" s="3" t="s">
        <v>254</v>
      </c>
      <c r="H66" s="4" t="str">
        <f>HYPERLINK("http://www.airitibooks.com/Detail/Detail?PublicationID=P20140606007", "http://www.airitibooks.com/Detail/Detail?PublicationID=P20140606007")</f>
        <v>http://www.airitibooks.com/Detail/Detail?PublicationID=P20140606007</v>
      </c>
    </row>
    <row r="67" spans="1:8" ht="21" customHeight="1" x14ac:dyDescent="0.3">
      <c r="A67" s="3" t="s">
        <v>255</v>
      </c>
      <c r="B67" s="3" t="s">
        <v>256</v>
      </c>
      <c r="C67" s="3" t="s">
        <v>251</v>
      </c>
      <c r="D67" s="3" t="s">
        <v>14</v>
      </c>
      <c r="E67" s="3" t="s">
        <v>252</v>
      </c>
      <c r="F67" s="3" t="s">
        <v>253</v>
      </c>
      <c r="G67" s="3" t="s">
        <v>257</v>
      </c>
      <c r="H67" s="4" t="str">
        <f>HYPERLINK("http://www.airitibooks.com/Detail/Detail?PublicationID=P20140606008", "http://www.airitibooks.com/Detail/Detail?PublicationID=P20140606008")</f>
        <v>http://www.airitibooks.com/Detail/Detail?PublicationID=P20140606008</v>
      </c>
    </row>
    <row r="68" spans="1:8" ht="21" customHeight="1" x14ac:dyDescent="0.3">
      <c r="A68" s="3" t="s">
        <v>258</v>
      </c>
      <c r="B68" s="3" t="s">
        <v>259</v>
      </c>
      <c r="C68" s="3" t="s">
        <v>251</v>
      </c>
      <c r="D68" s="3" t="s">
        <v>14</v>
      </c>
      <c r="E68" s="3" t="s">
        <v>252</v>
      </c>
      <c r="F68" s="3" t="s">
        <v>253</v>
      </c>
      <c r="G68" s="3" t="s">
        <v>260</v>
      </c>
      <c r="H68" s="4" t="str">
        <f>HYPERLINK("http://www.airitibooks.com/Detail/Detail?PublicationID=P20140606009", "http://www.airitibooks.com/Detail/Detail?PublicationID=P20140606009")</f>
        <v>http://www.airitibooks.com/Detail/Detail?PublicationID=P20140606009</v>
      </c>
    </row>
    <row r="69" spans="1:8" ht="21" customHeight="1" x14ac:dyDescent="0.3">
      <c r="A69" s="3" t="s">
        <v>261</v>
      </c>
      <c r="B69" s="3" t="s">
        <v>262</v>
      </c>
      <c r="C69" s="3" t="s">
        <v>48</v>
      </c>
      <c r="D69" s="3" t="s">
        <v>14</v>
      </c>
      <c r="E69" s="3" t="s">
        <v>263</v>
      </c>
      <c r="F69" s="3" t="s">
        <v>182</v>
      </c>
      <c r="G69" s="3" t="s">
        <v>31</v>
      </c>
      <c r="H69" s="4" t="str">
        <f>HYPERLINK("http://www.airitibooks.com/Detail/Detail?PublicationID=P20140725031", "http://www.airitibooks.com/Detail/Detail?PublicationID=P20140725031")</f>
        <v>http://www.airitibooks.com/Detail/Detail?PublicationID=P20140725031</v>
      </c>
    </row>
    <row r="70" spans="1:8" ht="21" customHeight="1" x14ac:dyDescent="0.3">
      <c r="A70" s="3" t="s">
        <v>264</v>
      </c>
      <c r="B70" s="3" t="s">
        <v>265</v>
      </c>
      <c r="C70" s="3" t="s">
        <v>48</v>
      </c>
      <c r="D70" s="3" t="s">
        <v>14</v>
      </c>
      <c r="E70" s="3" t="s">
        <v>266</v>
      </c>
      <c r="F70" s="3" t="s">
        <v>182</v>
      </c>
      <c r="G70" s="3" t="s">
        <v>40</v>
      </c>
      <c r="H70" s="4" t="str">
        <f>HYPERLINK("http://www.airitibooks.com/Detail/Detail?PublicationID=P20140725036", "http://www.airitibooks.com/Detail/Detail?PublicationID=P20140725036")</f>
        <v>http://www.airitibooks.com/Detail/Detail?PublicationID=P20140725036</v>
      </c>
    </row>
    <row r="71" spans="1:8" ht="21" customHeight="1" x14ac:dyDescent="0.3">
      <c r="A71" s="3" t="s">
        <v>267</v>
      </c>
      <c r="B71" s="3" t="s">
        <v>268</v>
      </c>
      <c r="C71" s="3" t="s">
        <v>161</v>
      </c>
      <c r="D71" s="3" t="s">
        <v>14</v>
      </c>
      <c r="E71" s="3" t="s">
        <v>269</v>
      </c>
      <c r="F71" s="3" t="s">
        <v>253</v>
      </c>
      <c r="G71" s="3" t="s">
        <v>211</v>
      </c>
      <c r="H71" s="4" t="str">
        <f>HYPERLINK("http://www.airitibooks.com/Detail/Detail?PublicationID=P20141125005", "http://www.airitibooks.com/Detail/Detail?PublicationID=P20141125005")</f>
        <v>http://www.airitibooks.com/Detail/Detail?PublicationID=P20141125005</v>
      </c>
    </row>
    <row r="72" spans="1:8" ht="21" customHeight="1" x14ac:dyDescent="0.3">
      <c r="A72" s="3" t="s">
        <v>270</v>
      </c>
      <c r="B72" s="3" t="s">
        <v>271</v>
      </c>
      <c r="C72" s="3" t="s">
        <v>272</v>
      </c>
      <c r="D72" s="3" t="s">
        <v>14</v>
      </c>
      <c r="E72" s="3" t="s">
        <v>273</v>
      </c>
      <c r="F72" s="3" t="s">
        <v>253</v>
      </c>
      <c r="G72" s="3" t="s">
        <v>15</v>
      </c>
      <c r="H72" s="4" t="str">
        <f>HYPERLINK("http://www.airitibooks.com/Detail/Detail?PublicationID=P20141205118", "http://www.airitibooks.com/Detail/Detail?PublicationID=P20141205118")</f>
        <v>http://www.airitibooks.com/Detail/Detail?PublicationID=P20141205118</v>
      </c>
    </row>
    <row r="73" spans="1:8" ht="21" customHeight="1" x14ac:dyDescent="0.3">
      <c r="A73" s="3" t="s">
        <v>274</v>
      </c>
      <c r="B73" s="3" t="s">
        <v>275</v>
      </c>
      <c r="C73" s="3" t="s">
        <v>276</v>
      </c>
      <c r="D73" s="3" t="s">
        <v>14</v>
      </c>
      <c r="E73" s="3" t="s">
        <v>277</v>
      </c>
      <c r="F73" s="3" t="s">
        <v>253</v>
      </c>
      <c r="G73" s="3" t="s">
        <v>15</v>
      </c>
      <c r="H73" s="4" t="str">
        <f>HYPERLINK("http://www.airitibooks.com/Detail/Detail?PublicationID=P20141211254", "http://www.airitibooks.com/Detail/Detail?PublicationID=P20141211254")</f>
        <v>http://www.airitibooks.com/Detail/Detail?PublicationID=P20141211254</v>
      </c>
    </row>
    <row r="74" spans="1:8" ht="21" customHeight="1" x14ac:dyDescent="0.3">
      <c r="A74" s="3" t="s">
        <v>278</v>
      </c>
      <c r="B74" s="3" t="s">
        <v>279</v>
      </c>
      <c r="C74" s="3" t="s">
        <v>276</v>
      </c>
      <c r="D74" s="3" t="s">
        <v>14</v>
      </c>
      <c r="E74" s="3" t="s">
        <v>277</v>
      </c>
      <c r="F74" s="3" t="s">
        <v>253</v>
      </c>
      <c r="G74" s="3" t="s">
        <v>15</v>
      </c>
      <c r="H74" s="4" t="str">
        <f>HYPERLINK("http://www.airitibooks.com/Detail/Detail?PublicationID=P20141211255", "http://www.airitibooks.com/Detail/Detail?PublicationID=P20141211255")</f>
        <v>http://www.airitibooks.com/Detail/Detail?PublicationID=P20141211255</v>
      </c>
    </row>
    <row r="75" spans="1:8" ht="21" customHeight="1" x14ac:dyDescent="0.3">
      <c r="A75" s="3" t="s">
        <v>280</v>
      </c>
      <c r="B75" s="3" t="s">
        <v>281</v>
      </c>
      <c r="C75" s="3" t="s">
        <v>282</v>
      </c>
      <c r="D75" s="3" t="s">
        <v>14</v>
      </c>
      <c r="E75" s="3" t="s">
        <v>283</v>
      </c>
      <c r="F75" s="3" t="s">
        <v>182</v>
      </c>
      <c r="G75" s="3" t="s">
        <v>73</v>
      </c>
      <c r="H75" s="4" t="str">
        <f>HYPERLINK("http://www.airitibooks.com/Detail/Detail?PublicationID=P201501152408", "http://www.airitibooks.com/Detail/Detail?PublicationID=P201501152408")</f>
        <v>http://www.airitibooks.com/Detail/Detail?PublicationID=P201501152408</v>
      </c>
    </row>
    <row r="76" spans="1:8" ht="21" customHeight="1" x14ac:dyDescent="0.3">
      <c r="A76" s="3" t="s">
        <v>284</v>
      </c>
      <c r="B76" s="3" t="s">
        <v>285</v>
      </c>
      <c r="C76" s="3" t="s">
        <v>282</v>
      </c>
      <c r="D76" s="3" t="s">
        <v>14</v>
      </c>
      <c r="E76" s="3" t="s">
        <v>286</v>
      </c>
      <c r="F76" s="3" t="s">
        <v>182</v>
      </c>
      <c r="G76" s="3" t="s">
        <v>287</v>
      </c>
      <c r="H76" s="4" t="str">
        <f>HYPERLINK("http://www.airitibooks.com/Detail/Detail?PublicationID=P201501152436", "http://www.airitibooks.com/Detail/Detail?PublicationID=P201501152436")</f>
        <v>http://www.airitibooks.com/Detail/Detail?PublicationID=P201501152436</v>
      </c>
    </row>
    <row r="77" spans="1:8" ht="21" customHeight="1" x14ac:dyDescent="0.3">
      <c r="A77" s="3" t="s">
        <v>288</v>
      </c>
      <c r="B77" s="3" t="s">
        <v>289</v>
      </c>
      <c r="C77" s="3" t="s">
        <v>282</v>
      </c>
      <c r="D77" s="3" t="s">
        <v>14</v>
      </c>
      <c r="E77" s="3" t="s">
        <v>290</v>
      </c>
      <c r="F77" s="3" t="s">
        <v>182</v>
      </c>
      <c r="G77" s="3" t="s">
        <v>287</v>
      </c>
      <c r="H77" s="4" t="str">
        <f>HYPERLINK("http://www.airitibooks.com/Detail/Detail?PublicationID=P201501152442", "http://www.airitibooks.com/Detail/Detail?PublicationID=P201501152442")</f>
        <v>http://www.airitibooks.com/Detail/Detail?PublicationID=P201501152442</v>
      </c>
    </row>
    <row r="78" spans="1:8" ht="21" customHeight="1" x14ac:dyDescent="0.3">
      <c r="A78" s="3" t="s">
        <v>291</v>
      </c>
      <c r="B78" s="3" t="s">
        <v>292</v>
      </c>
      <c r="C78" s="3" t="s">
        <v>293</v>
      </c>
      <c r="D78" s="3" t="s">
        <v>14</v>
      </c>
      <c r="E78" s="3" t="s">
        <v>294</v>
      </c>
      <c r="F78" s="3" t="s">
        <v>253</v>
      </c>
      <c r="G78" s="3" t="s">
        <v>295</v>
      </c>
      <c r="H78" s="4" t="str">
        <f>HYPERLINK("http://www.airitibooks.com/Detail/Detail?PublicationID=P201501152448", "http://www.airitibooks.com/Detail/Detail?PublicationID=P201501152448")</f>
        <v>http://www.airitibooks.com/Detail/Detail?PublicationID=P201501152448</v>
      </c>
    </row>
    <row r="79" spans="1:8" ht="21" customHeight="1" x14ac:dyDescent="0.3">
      <c r="A79" s="3" t="s">
        <v>296</v>
      </c>
      <c r="B79" s="3" t="s">
        <v>297</v>
      </c>
      <c r="C79" s="3" t="s">
        <v>282</v>
      </c>
      <c r="D79" s="3" t="s">
        <v>14</v>
      </c>
      <c r="E79" s="3" t="s">
        <v>298</v>
      </c>
      <c r="F79" s="3" t="s">
        <v>182</v>
      </c>
      <c r="G79" s="3" t="s">
        <v>31</v>
      </c>
      <c r="H79" s="4" t="str">
        <f>HYPERLINK("http://www.airitibooks.com/Detail/Detail?PublicationID=P201501152457", "http://www.airitibooks.com/Detail/Detail?PublicationID=P201501152457")</f>
        <v>http://www.airitibooks.com/Detail/Detail?PublicationID=P201501152457</v>
      </c>
    </row>
    <row r="80" spans="1:8" ht="21" customHeight="1" x14ac:dyDescent="0.3">
      <c r="A80" s="3" t="s">
        <v>299</v>
      </c>
      <c r="B80" s="3" t="s">
        <v>300</v>
      </c>
      <c r="C80" s="3" t="s">
        <v>301</v>
      </c>
      <c r="D80" s="3" t="s">
        <v>14</v>
      </c>
      <c r="E80" s="3" t="s">
        <v>302</v>
      </c>
      <c r="F80" s="3" t="s">
        <v>30</v>
      </c>
      <c r="G80" s="3" t="s">
        <v>303</v>
      </c>
      <c r="H80" s="4" t="str">
        <f>HYPERLINK("http://www.airitibooks.com/Detail/Detail?PublicationID=P201501152462", "http://www.airitibooks.com/Detail/Detail?PublicationID=P201501152462")</f>
        <v>http://www.airitibooks.com/Detail/Detail?PublicationID=P201501152462</v>
      </c>
    </row>
    <row r="81" spans="1:8" ht="21" customHeight="1" x14ac:dyDescent="0.3">
      <c r="A81" s="3" t="s">
        <v>304</v>
      </c>
      <c r="B81" s="3" t="s">
        <v>305</v>
      </c>
      <c r="C81" s="3" t="s">
        <v>306</v>
      </c>
      <c r="D81" s="3" t="s">
        <v>14</v>
      </c>
      <c r="E81" s="3" t="s">
        <v>307</v>
      </c>
      <c r="F81" s="3" t="s">
        <v>182</v>
      </c>
      <c r="G81" s="3" t="s">
        <v>40</v>
      </c>
      <c r="H81" s="4" t="str">
        <f>HYPERLINK("http://www.airitibooks.com/Detail/Detail?PublicationID=P201501152476", "http://www.airitibooks.com/Detail/Detail?PublicationID=P201501152476")</f>
        <v>http://www.airitibooks.com/Detail/Detail?PublicationID=P201501152476</v>
      </c>
    </row>
    <row r="82" spans="1:8" ht="21" customHeight="1" x14ac:dyDescent="0.3">
      <c r="A82" s="3" t="s">
        <v>308</v>
      </c>
      <c r="B82" s="3" t="s">
        <v>309</v>
      </c>
      <c r="C82" s="3" t="s">
        <v>301</v>
      </c>
      <c r="D82" s="3" t="s">
        <v>14</v>
      </c>
      <c r="E82" s="3" t="s">
        <v>310</v>
      </c>
      <c r="F82" s="3" t="s">
        <v>50</v>
      </c>
      <c r="G82" s="3" t="s">
        <v>40</v>
      </c>
      <c r="H82" s="4" t="str">
        <f>HYPERLINK("http://www.airitibooks.com/Detail/Detail?PublicationID=P201501152479", "http://www.airitibooks.com/Detail/Detail?PublicationID=P201501152479")</f>
        <v>http://www.airitibooks.com/Detail/Detail?PublicationID=P201501152479</v>
      </c>
    </row>
    <row r="83" spans="1:8" ht="21" customHeight="1" x14ac:dyDescent="0.3">
      <c r="A83" s="3" t="s">
        <v>311</v>
      </c>
      <c r="B83" s="3" t="s">
        <v>312</v>
      </c>
      <c r="C83" s="3" t="s">
        <v>313</v>
      </c>
      <c r="D83" s="3" t="s">
        <v>14</v>
      </c>
      <c r="E83" s="3" t="s">
        <v>314</v>
      </c>
      <c r="F83" s="3" t="s">
        <v>30</v>
      </c>
      <c r="G83" s="3" t="s">
        <v>40</v>
      </c>
      <c r="H83" s="4" t="str">
        <f>HYPERLINK("http://www.airitibooks.com/Detail/Detail?PublicationID=P201501152480", "http://www.airitibooks.com/Detail/Detail?PublicationID=P201501152480")</f>
        <v>http://www.airitibooks.com/Detail/Detail?PublicationID=P201501152480</v>
      </c>
    </row>
    <row r="84" spans="1:8" ht="21" customHeight="1" x14ac:dyDescent="0.3">
      <c r="A84" s="3" t="s">
        <v>315</v>
      </c>
      <c r="B84" s="3" t="s">
        <v>316</v>
      </c>
      <c r="C84" s="3" t="s">
        <v>317</v>
      </c>
      <c r="D84" s="3" t="s">
        <v>14</v>
      </c>
      <c r="E84" s="3" t="s">
        <v>318</v>
      </c>
      <c r="F84" s="3" t="s">
        <v>253</v>
      </c>
      <c r="G84" s="3" t="s">
        <v>211</v>
      </c>
      <c r="H84" s="4" t="str">
        <f>HYPERLINK("http://www.airitibooks.com/Detail/Detail?PublicationID=P201501152491", "http://www.airitibooks.com/Detail/Detail?PublicationID=P201501152491")</f>
        <v>http://www.airitibooks.com/Detail/Detail?PublicationID=P201501152491</v>
      </c>
    </row>
    <row r="85" spans="1:8" ht="21" customHeight="1" x14ac:dyDescent="0.3">
      <c r="A85" s="3" t="s">
        <v>319</v>
      </c>
      <c r="B85" s="3" t="s">
        <v>320</v>
      </c>
      <c r="C85" s="3" t="s">
        <v>48</v>
      </c>
      <c r="D85" s="3" t="s">
        <v>14</v>
      </c>
      <c r="E85" s="3" t="s">
        <v>321</v>
      </c>
      <c r="F85" s="3" t="s">
        <v>253</v>
      </c>
      <c r="G85" s="3" t="s">
        <v>15</v>
      </c>
      <c r="H85" s="4" t="str">
        <f>HYPERLINK("http://www.airitibooks.com/Detail/Detail?PublicationID=P20150206027", "http://www.airitibooks.com/Detail/Detail?PublicationID=P20150206027")</f>
        <v>http://www.airitibooks.com/Detail/Detail?PublicationID=P20150206027</v>
      </c>
    </row>
    <row r="86" spans="1:8" ht="21" customHeight="1" x14ac:dyDescent="0.3">
      <c r="A86" s="3" t="s">
        <v>322</v>
      </c>
      <c r="B86" s="3" t="s">
        <v>323</v>
      </c>
      <c r="C86" s="3" t="s">
        <v>48</v>
      </c>
      <c r="D86" s="3" t="s">
        <v>14</v>
      </c>
      <c r="E86" s="3" t="s">
        <v>324</v>
      </c>
      <c r="F86" s="3" t="s">
        <v>253</v>
      </c>
      <c r="G86" s="3" t="s">
        <v>15</v>
      </c>
      <c r="H86" s="4" t="str">
        <f>HYPERLINK("http://www.airitibooks.com/Detail/Detail?PublicationID=P20150206028", "http://www.airitibooks.com/Detail/Detail?PublicationID=P20150206028")</f>
        <v>http://www.airitibooks.com/Detail/Detail?PublicationID=P20150206028</v>
      </c>
    </row>
    <row r="87" spans="1:8" ht="21" customHeight="1" x14ac:dyDescent="0.3">
      <c r="A87" s="3" t="s">
        <v>325</v>
      </c>
      <c r="B87" s="3" t="s">
        <v>326</v>
      </c>
      <c r="C87" s="3" t="s">
        <v>327</v>
      </c>
      <c r="D87" s="3" t="s">
        <v>14</v>
      </c>
      <c r="E87" s="3" t="s">
        <v>328</v>
      </c>
      <c r="F87" s="3" t="s">
        <v>253</v>
      </c>
      <c r="G87" s="3" t="s">
        <v>36</v>
      </c>
      <c r="H87" s="4" t="str">
        <f>HYPERLINK("http://www.airitibooks.com/Detail/Detail?PublicationID=P20150211008", "http://www.airitibooks.com/Detail/Detail?PublicationID=P20150211008")</f>
        <v>http://www.airitibooks.com/Detail/Detail?PublicationID=P20150211008</v>
      </c>
    </row>
    <row r="88" spans="1:8" ht="21" customHeight="1" x14ac:dyDescent="0.3">
      <c r="A88" s="3" t="s">
        <v>329</v>
      </c>
      <c r="B88" s="3" t="s">
        <v>330</v>
      </c>
      <c r="C88" s="3" t="s">
        <v>327</v>
      </c>
      <c r="D88" s="3" t="s">
        <v>14</v>
      </c>
      <c r="E88" s="3" t="s">
        <v>331</v>
      </c>
      <c r="F88" s="3" t="s">
        <v>332</v>
      </c>
      <c r="G88" s="3" t="s">
        <v>333</v>
      </c>
      <c r="H88" s="4" t="str">
        <f>HYPERLINK("http://www.airitibooks.com/Detail/Detail?PublicationID=P20150211012", "http://www.airitibooks.com/Detail/Detail?PublicationID=P20150211012")</f>
        <v>http://www.airitibooks.com/Detail/Detail?PublicationID=P20150211012</v>
      </c>
    </row>
    <row r="89" spans="1:8" ht="21" customHeight="1" x14ac:dyDescent="0.3">
      <c r="A89" s="3" t="s">
        <v>334</v>
      </c>
      <c r="B89" s="3" t="s">
        <v>335</v>
      </c>
      <c r="C89" s="3" t="s">
        <v>336</v>
      </c>
      <c r="D89" s="3" t="s">
        <v>14</v>
      </c>
      <c r="E89" s="3" t="s">
        <v>337</v>
      </c>
      <c r="F89" s="3" t="s">
        <v>253</v>
      </c>
      <c r="G89" s="3" t="s">
        <v>338</v>
      </c>
      <c r="H89" s="4" t="str">
        <f>HYPERLINK("http://www.airitibooks.com/Detail/Detail?PublicationID=P20150303046", "http://www.airitibooks.com/Detail/Detail?PublicationID=P20150303046")</f>
        <v>http://www.airitibooks.com/Detail/Detail?PublicationID=P20150303046</v>
      </c>
    </row>
  </sheetData>
  <phoneticPr fontId="1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2015嘉南藥理大學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A00789</dc:creator>
  <cp:lastModifiedBy>kate</cp:lastModifiedBy>
  <dcterms:created xsi:type="dcterms:W3CDTF">2014-09-30T03:25:05Z</dcterms:created>
  <dcterms:modified xsi:type="dcterms:W3CDTF">2015-08-20T01:23:53Z</dcterms:modified>
</cp:coreProperties>
</file>