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020" windowHeight="8220" activeTab="0"/>
  </bookViews>
  <sheets>
    <sheet name="Woodhead 63種 63冊" sheetId="1" r:id="rId1"/>
  </sheets>
  <definedNames>
    <definedName name="_xlnm._FilterDatabase" localSheetId="0" hidden="1">'Woodhead 63種 63冊'!$A$1:$N$64</definedName>
  </definedNames>
  <calcPr fullCalcOnLoad="1"/>
</workbook>
</file>

<file path=xl/sharedStrings.xml><?xml version="1.0" encoding="utf-8"?>
<sst xmlns="http://schemas.openxmlformats.org/spreadsheetml/2006/main" count="581" uniqueCount="429">
  <si>
    <t>Arts &amp; Humanities &amp; Social Science</t>
  </si>
  <si>
    <t>Printed films: Materials science and applications in sensors, electronics and photonics</t>
  </si>
  <si>
    <t>Prudenziati, M.</t>
  </si>
  <si>
    <t>Semiconductor gas sensors</t>
  </si>
  <si>
    <t>Jaaniso, R</t>
  </si>
  <si>
    <t>Library and Information Studies Library leadership and general management</t>
  </si>
  <si>
    <t>The Librarian's Guide to Academic Research in the Cloud</t>
  </si>
  <si>
    <t>Ovadia, Steven</t>
  </si>
  <si>
    <t>Advanced membrane science and technology for sustainable energy and environmental applications</t>
  </si>
  <si>
    <t>Basile, A</t>
  </si>
  <si>
    <t>Leadership in Academic and Public Libraries: A time of change</t>
  </si>
  <si>
    <t>Science &amp; Technology</t>
  </si>
  <si>
    <t>Biomedicine Life science, molecular and cellular biology</t>
  </si>
  <si>
    <t>Marine enzymes for biocatalysis: Sources, biocatalytic characteristics and bioprocesses of marine enzymes</t>
  </si>
  <si>
    <t>Trincone, A</t>
  </si>
  <si>
    <t>Optimizing Academic Library Services in the Digital Milieu: Digital devices and their emerging trends</t>
  </si>
  <si>
    <t>Ryan, Brendan</t>
  </si>
  <si>
    <t>Corrosion prevention of magnesium alloys</t>
  </si>
  <si>
    <t>Song, G-L</t>
  </si>
  <si>
    <t>Engineering? Civil engineering</t>
  </si>
  <si>
    <t>Handbook of recycled concrete and demolition waste</t>
  </si>
  <si>
    <t>Pacheco-Torgal, F</t>
  </si>
  <si>
    <t>Library and Information Studies e-learning and research</t>
  </si>
  <si>
    <t>Managing and Supporting Student Diversity in Higher Education: A casebook</t>
  </si>
  <si>
    <t>Benson, Robyn</t>
  </si>
  <si>
    <t>Library and Information Studies Personal and staff development</t>
  </si>
  <si>
    <t>Managing Burnout in the Workplace: A guide for information professionals</t>
  </si>
  <si>
    <t>McCormack, Nancy</t>
  </si>
  <si>
    <t>Biomedicine Pharmaceutical science technology, drug delivery</t>
  </si>
  <si>
    <t>Orphan drugs: Understanding the rare disease market and its dynamics</t>
  </si>
  <si>
    <t>Hernberg-Stahl, E</t>
  </si>
  <si>
    <t>Social Science and? Business?Management? Social media</t>
  </si>
  <si>
    <t>Security Risks in Social Media Technologies: Safe practices in public service applications</t>
  </si>
  <si>
    <t>Oxley, Alan</t>
  </si>
  <si>
    <t>Social Reading: Platforms, applications, clouds and tags</t>
  </si>
  <si>
    <t>Solving Disputes for Regional Cooperation and Development in the South China Sea: A Chinese perspective</t>
  </si>
  <si>
    <t>Wu, Shicun</t>
  </si>
  <si>
    <t>Biomedicine Stem cell sciences</t>
  </si>
  <si>
    <t>Stem cell bioprocessing: For cellular therapy, diagnostics and drug development</t>
  </si>
  <si>
    <t>Fernandes, T G</t>
  </si>
  <si>
    <t>The Metadata Manual: A practical workbook</t>
  </si>
  <si>
    <t>Lubas, Rebecca</t>
  </si>
  <si>
    <t>Prometheus Assessed?: Research measurement, peer review, and citation analysis</t>
  </si>
  <si>
    <t>Goldfinch, Shaun</t>
  </si>
  <si>
    <t>Engineering? Transport materials and technologies</t>
  </si>
  <si>
    <t>Advanced materials in automotive engineering</t>
  </si>
  <si>
    <t>Rowe, J</t>
  </si>
  <si>
    <t>Advances in meat, poultry and seafood packaging</t>
  </si>
  <si>
    <t>Kerry, J P</t>
  </si>
  <si>
    <t>Materials Science and Engineering Mechanical engineering and general materials</t>
  </si>
  <si>
    <t>Defect structure in nanomaterials</t>
  </si>
  <si>
    <t>Gubicza, J</t>
  </si>
  <si>
    <t>Introduction to the physics of nanoelectronics</t>
  </si>
  <si>
    <t>Tan, S G</t>
  </si>
  <si>
    <t>Leveraging information technology for optimal aircraft maintenance, repair and overhaul (MRO)</t>
  </si>
  <si>
    <t>Sahay, A</t>
  </si>
  <si>
    <t>Engineering? Design and product development</t>
  </si>
  <si>
    <t>New product development in textiles: Innovation and production</t>
  </si>
  <si>
    <t>Horne, L</t>
  </si>
  <si>
    <t>O'Beirne, Rónán</t>
  </si>
  <si>
    <t>Düren, Petra</t>
  </si>
  <si>
    <t>Cordón-García, José-Antonio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</si>
  <si>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</si>
  <si>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</si>
  <si>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</si>
  <si>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</si>
  <si>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</si>
  <si>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</si>
  <si>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</si>
  <si>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</si>
  <si>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</si>
  <si>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</si>
  <si>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Asian Studies General business issues in Asia</t>
  </si>
  <si>
    <t>Asia in the Global ICT Innovation Network: Dancing with the tigers</t>
  </si>
  <si>
    <t>De Prato, Giuditta</t>
  </si>
  <si>
    <t>Chandos</t>
  </si>
  <si>
    <t>Woodhead</t>
  </si>
  <si>
    <t>Biomedicine Bioinformatics, computing and life sciences</t>
  </si>
  <si>
    <t>Bioinformatics for biomedical science and clinical applications</t>
  </si>
  <si>
    <t>Liang, K-H</t>
  </si>
  <si>
    <t>Food Science Quality</t>
  </si>
  <si>
    <t>Food microstructures: Microscopy, measurement and modelling</t>
  </si>
  <si>
    <t>Morris, V J</t>
  </si>
  <si>
    <t>Globalization, Change and Learning in South Asia</t>
  </si>
  <si>
    <t>Khilji, Shaista</t>
  </si>
  <si>
    <t>Library and Information Studies Library policy and strategy</t>
  </si>
  <si>
    <t>How Libraries Make Tough Choices in Difficult Times: Purposeful abandonment</t>
  </si>
  <si>
    <t>Stern, David</t>
  </si>
  <si>
    <t>Instrumental assessment of food sensory quality: A practical guide</t>
  </si>
  <si>
    <t>Kilcast, D</t>
  </si>
  <si>
    <t>Library and Information Studies Digital and digital rights management</t>
  </si>
  <si>
    <t>A Handbook of Digital Library Economics: Operations, collections and services</t>
  </si>
  <si>
    <t>Baker, David</t>
  </si>
  <si>
    <t>The Patron-Driven Library: A practical guide for managing collections and services in the digital age</t>
  </si>
  <si>
    <t>Allison, Dee Ann</t>
  </si>
  <si>
    <t>Engineering? Mechanical engineering and general materials</t>
  </si>
  <si>
    <t>Advanced engineering design: An integrated approach</t>
  </si>
  <si>
    <t>Benavides, E M</t>
  </si>
  <si>
    <t>Engineering? Corrosion and surface engineering</t>
  </si>
  <si>
    <t>Advances in marine antifouling coatings and technologies</t>
  </si>
  <si>
    <t>Hellio, C</t>
  </si>
  <si>
    <t>Asian Studies China</t>
  </si>
  <si>
    <t>China's Capital Markets</t>
  </si>
  <si>
    <t>Zhen, Yong</t>
  </si>
  <si>
    <t>Materials Science and Engineering Biomaterials</t>
  </si>
  <si>
    <t>Coatings for biomedical applications</t>
  </si>
  <si>
    <t>Driver, M</t>
  </si>
  <si>
    <t>Food Science Functional foods and nutrition</t>
  </si>
  <si>
    <t>Functional ingredients from algae for foods and nutraceuticals</t>
  </si>
  <si>
    <t>Dominguez, H</t>
  </si>
  <si>
    <t>Biomedicine Genetics and genomics</t>
  </si>
  <si>
    <t>Gene therapy: Potential applications of nanotechnology</t>
  </si>
  <si>
    <t>Nimesh, S</t>
  </si>
  <si>
    <t>Food Science Meat, fish and eggs</t>
  </si>
  <si>
    <t>Infectious disease in aquaculture: Prevention and control</t>
  </si>
  <si>
    <t>Austin, B</t>
  </si>
  <si>
    <t>Metabolomics in food and nutrition</t>
  </si>
  <si>
    <t>Weimer, B C</t>
  </si>
  <si>
    <t>Library and Information Studies Information literacy and study skills</t>
  </si>
  <si>
    <t>Active Learning Techniques for Librarians: Practical examples</t>
  </si>
  <si>
    <t>Walsh, Andrew</t>
  </si>
  <si>
    <t>An Overview of the Changing Role of the Systems Librarian: Systemic shifts</t>
  </si>
  <si>
    <t>Iglesias, Edward</t>
  </si>
  <si>
    <t>Library and Information Studies Archives, cataloguing and classification</t>
  </si>
  <si>
    <t>Bibliographic Information Organization in the Semantic Web</t>
  </si>
  <si>
    <t>Willer, Mirna</t>
  </si>
  <si>
    <t>Chinese Librarianship in the Digital Era</t>
  </si>
  <si>
    <t>Fang, Conghui</t>
  </si>
  <si>
    <t>Creating and Maintaining an Information Literacy Instruction Program in the 21st Century</t>
  </si>
  <si>
    <t>Noe, Nancy</t>
  </si>
  <si>
    <t>Library and Information Studies Information architecture and knowledge management</t>
  </si>
  <si>
    <t>Data Clean-up and Management: A practical guide for librarians</t>
  </si>
  <si>
    <t>Hogarth, Margaret</t>
  </si>
  <si>
    <t>Materials Science and Engineering Composites</t>
  </si>
  <si>
    <t>Developments in fiber-reinforced polymer (FRP) composites for civil engineering</t>
  </si>
  <si>
    <t>Uddin, N</t>
  </si>
  <si>
    <t>Diet, immunity and inflammation</t>
  </si>
  <si>
    <t>Calder, P C</t>
  </si>
  <si>
    <t>Textile Design Yarn technologies</t>
  </si>
  <si>
    <t>False twist textured yarns: Principles, processing and applications</t>
  </si>
  <si>
    <t>Atkinson, C</t>
  </si>
  <si>
    <t>Library and Information Studies Public and other non-academic libraries</t>
  </si>
  <si>
    <t>From Lending to Learning: The development and extension of public libraries</t>
  </si>
  <si>
    <t>Food Science Ingredients</t>
  </si>
  <si>
    <t>Handbook of food proteins</t>
  </si>
  <si>
    <t>Phillips, G O</t>
  </si>
  <si>
    <t>Energy and Environmental Engineering Sustainable production</t>
  </si>
  <si>
    <t>Handbook of process integration: Minimisation of energy and water use, waste and emissions</t>
  </si>
  <si>
    <t>Klemes, J</t>
  </si>
  <si>
    <t>Human Resources Management in China: Cases in HR practice</t>
  </si>
  <si>
    <t>Davies, Doug</t>
  </si>
  <si>
    <t>Textile Design Clothing</t>
  </si>
  <si>
    <t>Improving comfort in clothing</t>
  </si>
  <si>
    <t>Song, G</t>
  </si>
  <si>
    <t>Textile Design Fabric technologies</t>
  </si>
  <si>
    <t>Innovative jacquard textile design using digital technologies</t>
  </si>
  <si>
    <t>Ng, F</t>
  </si>
  <si>
    <t>Inside China's Legal System</t>
  </si>
  <si>
    <t>Wang, Chang</t>
  </si>
  <si>
    <t>Materials Science and Engineering Electronic and optical materials</t>
  </si>
  <si>
    <t>Lasers for medical applications: Diagnostics, therapy and surgery</t>
  </si>
  <si>
    <t>Jelinkova, H</t>
  </si>
  <si>
    <t>Food Science Lipids (Including the Oily Press Series)</t>
  </si>
  <si>
    <t>Lipid analysis: Isolation, separation, identification and lipidomic analysis</t>
  </si>
  <si>
    <t>Christie, W. W.</t>
  </si>
  <si>
    <t>Oily Press</t>
  </si>
  <si>
    <t>Energy and Environmental Engineering High temperature materials and power generation</t>
  </si>
  <si>
    <t>Materials ageing and degradation in light water reactors: Mechanisms and management</t>
  </si>
  <si>
    <t>Murty, K L</t>
  </si>
  <si>
    <t>Modelling and simulation of integrated systems in engineering: Issues of methodology, quality, testing and application</t>
  </si>
  <si>
    <t>Murray-Smith, D J</t>
  </si>
  <si>
    <t>Library and Information Studies Electronic and information resources</t>
  </si>
  <si>
    <t>Multimedia Information Retrieval: Theory and techniques</t>
  </si>
  <si>
    <t>Raieli, Roberto</t>
  </si>
  <si>
    <t>New analytical approaches for verifying the origin of food</t>
  </si>
  <si>
    <t>Brereton, P</t>
  </si>
  <si>
    <t>New Content in Digital Repositories: The changing research landscape</t>
  </si>
  <si>
    <t>Simons, Natasha</t>
  </si>
  <si>
    <t>序號</t>
  </si>
  <si>
    <t>杜威十進分類號</t>
  </si>
  <si>
    <t>國會分類號</t>
  </si>
  <si>
    <t>連結</t>
  </si>
  <si>
    <t>9781780633183</t>
  </si>
  <si>
    <t>9781780630403</t>
  </si>
  <si>
    <t>9781780630410</t>
  </si>
  <si>
    <t>9780857094711</t>
  </si>
  <si>
    <t>9781780633978</t>
  </si>
  <si>
    <t>9781780633602</t>
  </si>
  <si>
    <t>9781780633732</t>
  </si>
  <si>
    <t>9781780633718</t>
  </si>
  <si>
    <t>9781780633473</t>
  </si>
  <si>
    <t>9781780630496</t>
  </si>
  <si>
    <t>9780857094650</t>
  </si>
  <si>
    <t>9781780633671</t>
  </si>
  <si>
    <t>9781780632223</t>
  </si>
  <si>
    <t>9780857094612</t>
  </si>
  <si>
    <t>9781780633398</t>
  </si>
  <si>
    <t>9781780633855</t>
  </si>
  <si>
    <t>9781780634005</t>
  </si>
  <si>
    <t>9781780633886</t>
  </si>
  <si>
    <t>9781780634098</t>
  </si>
  <si>
    <t>9781780633985</t>
  </si>
  <si>
    <t>9781780633800</t>
  </si>
  <si>
    <t>9781780633923</t>
  </si>
  <si>
    <t>9781780633558</t>
  </si>
  <si>
    <t>9781780633817</t>
  </si>
  <si>
    <t>9781780633954</t>
  </si>
  <si>
    <t>9781780634029</t>
  </si>
  <si>
    <t>9780857095046</t>
  </si>
  <si>
    <t>9780857093790</t>
  </si>
  <si>
    <t>9781845696313</t>
  </si>
  <si>
    <t>9781908818232</t>
  </si>
  <si>
    <t>9780857093677</t>
  </si>
  <si>
    <t>9780857098962</t>
  </si>
  <si>
    <t>9780857098955</t>
  </si>
  <si>
    <t>9780857095749</t>
  </si>
  <si>
    <t>9780857095596</t>
  </si>
  <si>
    <t>9780857098894</t>
  </si>
  <si>
    <t>9780857098689</t>
  </si>
  <si>
    <t>9781908818645</t>
  </si>
  <si>
    <t>9780857093639</t>
  </si>
  <si>
    <t>9780857097255</t>
  </si>
  <si>
    <t>9780857096906</t>
  </si>
  <si>
    <t>9780857090645</t>
  </si>
  <si>
    <t>9780857095732</t>
  </si>
  <si>
    <t>9780857098702</t>
  </si>
  <si>
    <t>9780857098856</t>
  </si>
  <si>
    <t>9780857097545</t>
  </si>
  <si>
    <t>9780857097866</t>
  </si>
  <si>
    <t>9781908818355</t>
  </si>
  <si>
    <t>9780857097453</t>
  </si>
  <si>
    <t>9780857098818</t>
  </si>
  <si>
    <t>9780857096050</t>
  </si>
  <si>
    <t>9780857097590</t>
  </si>
  <si>
    <t>9781908818393</t>
  </si>
  <si>
    <t>9780857096210</t>
  </si>
  <si>
    <t>9780857098665</t>
  </si>
  <si>
    <t>9781908818300</t>
  </si>
  <si>
    <t>9781780633015</t>
  </si>
  <si>
    <t>9780857095466</t>
  </si>
  <si>
    <t>9780857095718</t>
  </si>
  <si>
    <t>9780857096142</t>
  </si>
  <si>
    <t>9780857095886</t>
  </si>
  <si>
    <t>9780857091437</t>
  </si>
  <si>
    <t>9780857095190</t>
  </si>
  <si>
    <t>9781843346203</t>
  </si>
  <si>
    <t>9781843345923</t>
  </si>
  <si>
    <t>9781843345985</t>
  </si>
  <si>
    <t>9780857094704</t>
  </si>
  <si>
    <t>9781843347316</t>
  </si>
  <si>
    <t>9781843346975</t>
  </si>
  <si>
    <t>9781843347071</t>
  </si>
  <si>
    <t>9781843347057</t>
  </si>
  <si>
    <t>9781843346722</t>
  </si>
  <si>
    <t>9781843343882</t>
  </si>
  <si>
    <t>9780857094643</t>
  </si>
  <si>
    <t>9781843347019</t>
  </si>
  <si>
    <t>9781843345527</t>
  </si>
  <si>
    <t>9780857094605</t>
  </si>
  <si>
    <t>9781843346906</t>
  </si>
  <si>
    <t>9781843347194</t>
  </si>
  <si>
    <t>9781843347347</t>
  </si>
  <si>
    <t>9781843347224</t>
  </si>
  <si>
    <t>9781843347439</t>
  </si>
  <si>
    <t>9781843347323</t>
  </si>
  <si>
    <t>9781843347149</t>
  </si>
  <si>
    <t>9781843347262</t>
  </si>
  <si>
    <t>9781843346852</t>
  </si>
  <si>
    <t>9781843347156</t>
  </si>
  <si>
    <t>9781843347293</t>
  </si>
  <si>
    <t>9781843347361</t>
  </si>
  <si>
    <t>9780857090935</t>
  </si>
  <si>
    <t>9781845699697</t>
  </si>
  <si>
    <t>9781845693862</t>
  </si>
  <si>
    <t>9781907568442</t>
  </si>
  <si>
    <t>9781845695682</t>
  </si>
  <si>
    <t>9780857094377</t>
  </si>
  <si>
    <t>9780857092342</t>
  </si>
  <si>
    <t>9780857090379</t>
  </si>
  <si>
    <t>9781845699338</t>
  </si>
  <si>
    <t>9780857095251</t>
  </si>
  <si>
    <t>9780857095121</t>
  </si>
  <si>
    <t>9781907568404</t>
  </si>
  <si>
    <t>9781845697587</t>
  </si>
  <si>
    <t>9780857095930</t>
  </si>
  <si>
    <t>9780857096821</t>
  </si>
  <si>
    <t>9781845695392</t>
  </si>
  <si>
    <t>9780857090164</t>
  </si>
  <si>
    <t>9781845697112</t>
  </si>
  <si>
    <t>9780857094391</t>
  </si>
  <si>
    <t>9780857092373</t>
  </si>
  <si>
    <t>9780955251245</t>
  </si>
  <si>
    <t>9781907568800</t>
  </si>
  <si>
    <t>9780857092397</t>
  </si>
  <si>
    <t>9781845695125</t>
  </si>
  <si>
    <t>9780857090782</t>
  </si>
  <si>
    <t>9780857092748</t>
  </si>
  <si>
    <t>9781907568091</t>
  </si>
  <si>
    <t>9781845699888</t>
  </si>
  <si>
    <t>9780857092366</t>
  </si>
  <si>
    <t>9781907568886</t>
  </si>
  <si>
    <t>9781843345893</t>
  </si>
  <si>
    <t>9781845695613</t>
  </si>
  <si>
    <t>9781845697518</t>
  </si>
  <si>
    <t>9780857092069</t>
  </si>
  <si>
    <t>9780857095114</t>
  </si>
  <si>
    <t>9781845699826</t>
  </si>
  <si>
    <t>9781845695385</t>
  </si>
  <si>
    <t>ZA3075</t>
  </si>
  <si>
    <t>Z711</t>
  </si>
  <si>
    <t>TK5105.59</t>
  </si>
  <si>
    <t>004.6782</t>
  </si>
  <si>
    <t>QA76.585</t>
  </si>
  <si>
    <t>025.00285</t>
  </si>
  <si>
    <t>ZA4080</t>
  </si>
  <si>
    <t>025.52</t>
  </si>
  <si>
    <t>Z682.35.T43</t>
  </si>
  <si>
    <t>023.2</t>
  </si>
  <si>
    <t>Z682.4.C</t>
  </si>
  <si>
    <t>338.470046095</t>
  </si>
  <si>
    <t>HC415.I55</t>
  </si>
  <si>
    <t>025.30285</t>
  </si>
  <si>
    <t>Z699.35.S4</t>
  </si>
  <si>
    <t>332.04150951</t>
  </si>
  <si>
    <t>HG5782</t>
  </si>
  <si>
    <t>020.9</t>
  </si>
  <si>
    <t>Z845.C5</t>
  </si>
  <si>
    <t>025.52 N76c</t>
  </si>
  <si>
    <t>004</t>
  </si>
  <si>
    <t>Z678.9</t>
  </si>
  <si>
    <t>027.4</t>
  </si>
  <si>
    <t>337.54</t>
  </si>
  <si>
    <t>HC430.6</t>
  </si>
  <si>
    <t xml:space="preserve">025.1 </t>
  </si>
  <si>
    <t>Z678</t>
  </si>
  <si>
    <t>658.300951</t>
  </si>
  <si>
    <t>JF1601</t>
  </si>
  <si>
    <t>349.51</t>
  </si>
  <si>
    <t>KNQ68</t>
  </si>
  <si>
    <t>025.1</t>
  </si>
  <si>
    <t xml:space="preserve">378.2 </t>
  </si>
  <si>
    <t>LB2322.2</t>
  </si>
  <si>
    <t>158.7</t>
  </si>
  <si>
    <t>BF481</t>
  </si>
  <si>
    <t>006.7</t>
  </si>
  <si>
    <t>QA76.575</t>
  </si>
  <si>
    <t>025.04</t>
  </si>
  <si>
    <t>ZA4081.86</t>
  </si>
  <si>
    <t>027.70285</t>
  </si>
  <si>
    <t>Z711.45</t>
  </si>
  <si>
    <t>005.8</t>
  </si>
  <si>
    <t>070.573</t>
  </si>
  <si>
    <t>Z1033.E43</t>
  </si>
  <si>
    <t>320.1</t>
  </si>
  <si>
    <t>KZA1146.C6</t>
  </si>
  <si>
    <t>025.316</t>
  </si>
  <si>
    <t>Z666.7</t>
  </si>
  <si>
    <t xml:space="preserve">025.2 </t>
  </si>
  <si>
    <t xml:space="preserve">620.0042 </t>
  </si>
  <si>
    <t>TA174</t>
  </si>
  <si>
    <t xml:space="preserve">660.28424 </t>
  </si>
  <si>
    <t>TP159.M4</t>
  </si>
  <si>
    <t xml:space="preserve">667.9 </t>
  </si>
  <si>
    <t>VM951</t>
  </si>
  <si>
    <t>572.80285</t>
  </si>
  <si>
    <t>QH324.2</t>
  </si>
  <si>
    <t>610.28</t>
  </si>
  <si>
    <t>R857.M3</t>
  </si>
  <si>
    <t xml:space="preserve">620.1/8623 </t>
  </si>
  <si>
    <t>TA480</t>
  </si>
  <si>
    <t xml:space="preserve">624.1892 </t>
  </si>
  <si>
    <t>TA455.P55</t>
  </si>
  <si>
    <t>613.2</t>
  </si>
  <si>
    <t>RA784</t>
  </si>
  <si>
    <t xml:space="preserve">677 </t>
  </si>
  <si>
    <t>TS1445</t>
  </si>
  <si>
    <t>664</t>
  </si>
  <si>
    <t>TX531</t>
  </si>
  <si>
    <t>TX402</t>
  </si>
  <si>
    <t>615.895</t>
  </si>
  <si>
    <t>RB155.8</t>
  </si>
  <si>
    <t>613.2/82</t>
  </si>
  <si>
    <t>TX553.P7</t>
  </si>
  <si>
    <t>621.042</t>
  </si>
  <si>
    <t>TJ163.3</t>
  </si>
  <si>
    <t>363.7288</t>
  </si>
  <si>
    <t>TD899.C5885</t>
  </si>
  <si>
    <t>TT507</t>
  </si>
  <si>
    <t>639.8</t>
  </si>
  <si>
    <t>SH171</t>
  </si>
  <si>
    <t>677.022</t>
  </si>
  <si>
    <t>TS1475</t>
  </si>
  <si>
    <t>664.07</t>
  </si>
  <si>
    <t>TX546</t>
  </si>
  <si>
    <t>R857.L37</t>
  </si>
  <si>
    <t>547.77046</t>
  </si>
  <si>
    <t>QP751</t>
  </si>
  <si>
    <t>660.6/34</t>
  </si>
  <si>
    <t>TP248.65.E59</t>
  </si>
  <si>
    <t>621.4833</t>
  </si>
  <si>
    <t>TK9185</t>
  </si>
  <si>
    <t>612.4</t>
  </si>
  <si>
    <t>QP171</t>
  </si>
  <si>
    <t>620.00113</t>
  </si>
  <si>
    <t>T57.62</t>
  </si>
  <si>
    <t>664 223</t>
  </si>
  <si>
    <t>TP370.5</t>
  </si>
  <si>
    <t>615.19</t>
  </si>
  <si>
    <t>RS420</t>
  </si>
  <si>
    <t>621.38152</t>
  </si>
  <si>
    <t>TK7871.15.F5</t>
  </si>
  <si>
    <t>681.2</t>
  </si>
  <si>
    <t>TK7871.85</t>
  </si>
  <si>
    <t>616/.02774</t>
  </si>
  <si>
    <t>QH588.S83</t>
  </si>
  <si>
    <t>001.4</t>
  </si>
  <si>
    <t>Q180.55.E9</t>
  </si>
  <si>
    <t>629.232</t>
  </si>
  <si>
    <t>TL240</t>
  </si>
  <si>
    <t>664.09</t>
  </si>
  <si>
    <t>TS1960</t>
  </si>
  <si>
    <t>620.5</t>
  </si>
  <si>
    <t>TA418.9.N35</t>
  </si>
  <si>
    <t>621.381</t>
  </si>
  <si>
    <t>TK7874.84</t>
  </si>
  <si>
    <t xml:space="preserve">629.1346 </t>
  </si>
  <si>
    <t>TL671.9</t>
  </si>
  <si>
    <t>677.0286</t>
  </si>
  <si>
    <t>TS1449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</si>
</sst>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23"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b/>
      <sz val="12"/>
      <color indexed="13"/>
      <name val="新細明體"/>
      <family val="1"/>
    </font>
    <font>
      <sz val="10"/>
      <color indexed="12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1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0" fillId="23" borderId="10" xfId="0" applyFont="1" applyFill="1" applyBorder="1" applyAlignment="1">
      <alignment horizontal="center" vertical="center" wrapText="1"/>
    </xf>
    <xf numFmtId="176" fontId="20" fillId="2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49" fontId="20" fillId="23" borderId="10" xfId="0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vertical="center"/>
    </xf>
    <xf numFmtId="49" fontId="20" fillId="24" borderId="10" xfId="0" applyNumberFormat="1" applyFont="1" applyFill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1" fillId="25" borderId="11" xfId="33" applyFont="1" applyFill="1" applyBorder="1" applyAlignment="1">
      <alignment horizontal="left"/>
      <protection/>
    </xf>
    <xf numFmtId="0" fontId="22" fillId="0" borderId="10" xfId="0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Layout" workbookViewId="0" topLeftCell="F1">
      <selection activeCell="N1" sqref="N1"/>
    </sheetView>
  </sheetViews>
  <sheetFormatPr defaultColWidth="8.75390625" defaultRowHeight="16.5"/>
  <cols>
    <col min="1" max="1" width="3.75390625" style="9" customWidth="1"/>
    <col min="2" max="2" width="8.75390625" style="6" customWidth="1"/>
    <col min="3" max="3" width="6.375" style="6" customWidth="1"/>
    <col min="4" max="4" width="8.875" style="15" customWidth="1"/>
    <col min="5" max="5" width="9.25390625" style="15" customWidth="1"/>
    <col min="6" max="7" width="12.875" style="9" customWidth="1"/>
    <col min="8" max="8" width="51.375" style="11" customWidth="1"/>
    <col min="9" max="9" width="5.00390625" style="9" customWidth="1"/>
    <col min="10" max="10" width="3.00390625" style="9" customWidth="1"/>
    <col min="11" max="11" width="17.75390625" style="6" customWidth="1"/>
    <col min="12" max="12" width="10.00390625" style="6" customWidth="1"/>
    <col min="13" max="13" width="3.50390625" style="9" customWidth="1"/>
    <col min="14" max="14" width="25.25390625" style="6" customWidth="1"/>
    <col min="15" max="16384" width="8.75390625" style="6" customWidth="1"/>
  </cols>
  <sheetData>
    <row r="1" spans="1:14" s="3" customFormat="1" ht="28.5">
      <c r="A1" s="1" t="s">
        <v>178</v>
      </c>
      <c r="B1" s="1" t="s">
        <v>62</v>
      </c>
      <c r="C1" s="1" t="s">
        <v>63</v>
      </c>
      <c r="D1" s="12" t="s">
        <v>179</v>
      </c>
      <c r="E1" s="12" t="s">
        <v>180</v>
      </c>
      <c r="F1" s="2" t="s">
        <v>64</v>
      </c>
      <c r="G1" s="2" t="s">
        <v>65</v>
      </c>
      <c r="H1" s="1" t="s">
        <v>66</v>
      </c>
      <c r="I1" s="1" t="s">
        <v>71</v>
      </c>
      <c r="J1" s="1" t="s">
        <v>68</v>
      </c>
      <c r="K1" s="1" t="s">
        <v>69</v>
      </c>
      <c r="L1" s="1" t="s">
        <v>70</v>
      </c>
      <c r="M1" s="1" t="s">
        <v>67</v>
      </c>
      <c r="N1" s="20" t="s">
        <v>181</v>
      </c>
    </row>
    <row r="2" spans="1:14" ht="14.25">
      <c r="A2" s="4">
        <v>445</v>
      </c>
      <c r="B2" s="5" t="s">
        <v>0</v>
      </c>
      <c r="C2" s="5" t="s">
        <v>90</v>
      </c>
      <c r="D2" s="13" t="s">
        <v>313</v>
      </c>
      <c r="E2" s="13" t="s">
        <v>314</v>
      </c>
      <c r="F2" s="16" t="s">
        <v>182</v>
      </c>
      <c r="G2" s="16" t="s">
        <v>245</v>
      </c>
      <c r="H2" s="18" t="s">
        <v>91</v>
      </c>
      <c r="I2" s="10">
        <v>2013</v>
      </c>
      <c r="J2" s="10">
        <v>1</v>
      </c>
      <c r="K2" s="5" t="s">
        <v>92</v>
      </c>
      <c r="L2" s="5" t="s">
        <v>75</v>
      </c>
      <c r="M2" s="10">
        <v>1</v>
      </c>
      <c r="N2" s="21" t="str">
        <f>HYPERLINK("http://www.sciencedirect.com/science/book/9781843346203")</f>
        <v>http://www.sciencedirect.com/science/book/9781843346203</v>
      </c>
    </row>
    <row r="3" spans="1:14" ht="14.25">
      <c r="A3" s="4">
        <v>446</v>
      </c>
      <c r="B3" s="5" t="s">
        <v>0</v>
      </c>
      <c r="C3" s="5" t="s">
        <v>118</v>
      </c>
      <c r="D3" s="13" t="s">
        <v>315</v>
      </c>
      <c r="E3" s="13" t="s">
        <v>316</v>
      </c>
      <c r="F3" s="16" t="s">
        <v>183</v>
      </c>
      <c r="G3" s="16" t="s">
        <v>246</v>
      </c>
      <c r="H3" s="18" t="s">
        <v>119</v>
      </c>
      <c r="I3" s="10">
        <v>2010</v>
      </c>
      <c r="J3" s="10">
        <v>1</v>
      </c>
      <c r="K3" s="5" t="s">
        <v>120</v>
      </c>
      <c r="L3" s="5" t="s">
        <v>75</v>
      </c>
      <c r="M3" s="10">
        <v>1</v>
      </c>
      <c r="N3" s="21" t="str">
        <f>HYPERLINK("http://www.sciencedirect.com/science/book/9781843345923")</f>
        <v>http://www.sciencedirect.com/science/book/9781843345923</v>
      </c>
    </row>
    <row r="4" spans="1:14" ht="14.25">
      <c r="A4" s="4">
        <v>447</v>
      </c>
      <c r="B4" s="5" t="s">
        <v>0</v>
      </c>
      <c r="C4" s="5" t="s">
        <v>85</v>
      </c>
      <c r="D4" s="13" t="s">
        <v>317</v>
      </c>
      <c r="E4" s="13" t="s">
        <v>318</v>
      </c>
      <c r="F4" s="16" t="s">
        <v>184</v>
      </c>
      <c r="G4" s="16" t="s">
        <v>247</v>
      </c>
      <c r="H4" s="18" t="s">
        <v>121</v>
      </c>
      <c r="I4" s="10">
        <v>2010</v>
      </c>
      <c r="J4" s="10">
        <v>1</v>
      </c>
      <c r="K4" s="5" t="s">
        <v>122</v>
      </c>
      <c r="L4" s="5" t="s">
        <v>75</v>
      </c>
      <c r="M4" s="10">
        <v>1</v>
      </c>
      <c r="N4" s="21" t="str">
        <f>HYPERLINK("http://www.sciencedirect.com/science/book/9781843345985")</f>
        <v>http://www.sciencedirect.com/science/book/9781843345985</v>
      </c>
    </row>
    <row r="5" spans="1:14" ht="14.25">
      <c r="A5" s="4">
        <v>448</v>
      </c>
      <c r="B5" s="5" t="s">
        <v>0</v>
      </c>
      <c r="C5" s="5" t="s">
        <v>72</v>
      </c>
      <c r="D5" s="13" t="s">
        <v>319</v>
      </c>
      <c r="E5" s="13" t="s">
        <v>320</v>
      </c>
      <c r="F5" s="16" t="s">
        <v>185</v>
      </c>
      <c r="G5" s="16" t="s">
        <v>248</v>
      </c>
      <c r="H5" s="18" t="s">
        <v>73</v>
      </c>
      <c r="I5" s="10">
        <v>2013</v>
      </c>
      <c r="J5" s="10">
        <v>1</v>
      </c>
      <c r="K5" s="5" t="s">
        <v>74</v>
      </c>
      <c r="L5" s="5" t="s">
        <v>75</v>
      </c>
      <c r="M5" s="10">
        <v>1</v>
      </c>
      <c r="N5" s="21" t="str">
        <f>HYPERLINK("http://www.sciencedirect.com/science/book/9780857094704")</f>
        <v>http://www.sciencedirect.com/science/book/9780857094704</v>
      </c>
    </row>
    <row r="6" spans="1:14" ht="14.25">
      <c r="A6" s="4">
        <v>449</v>
      </c>
      <c r="B6" s="5" t="s">
        <v>0</v>
      </c>
      <c r="C6" s="5" t="s">
        <v>123</v>
      </c>
      <c r="D6" s="13" t="s">
        <v>321</v>
      </c>
      <c r="E6" s="13" t="s">
        <v>322</v>
      </c>
      <c r="F6" s="16" t="s">
        <v>186</v>
      </c>
      <c r="G6" s="16" t="s">
        <v>249</v>
      </c>
      <c r="H6" s="18" t="s">
        <v>124</v>
      </c>
      <c r="I6" s="10">
        <v>2013</v>
      </c>
      <c r="J6" s="10">
        <v>1</v>
      </c>
      <c r="K6" s="5" t="s">
        <v>125</v>
      </c>
      <c r="L6" s="5" t="s">
        <v>75</v>
      </c>
      <c r="M6" s="10">
        <v>1</v>
      </c>
      <c r="N6" s="21" t="str">
        <f>HYPERLINK("http://www.sciencedirect.com/science/book/9781843347316")</f>
        <v>http://www.sciencedirect.com/science/book/9781843347316</v>
      </c>
    </row>
    <row r="7" spans="1:14" ht="14.25">
      <c r="A7" s="4">
        <v>450</v>
      </c>
      <c r="B7" s="5" t="s">
        <v>0</v>
      </c>
      <c r="C7" s="5" t="s">
        <v>101</v>
      </c>
      <c r="D7" s="13" t="s">
        <v>323</v>
      </c>
      <c r="E7" s="13" t="s">
        <v>324</v>
      </c>
      <c r="F7" s="16" t="s">
        <v>187</v>
      </c>
      <c r="G7" s="16" t="s">
        <v>250</v>
      </c>
      <c r="H7" s="18" t="s">
        <v>102</v>
      </c>
      <c r="I7" s="10">
        <v>2013</v>
      </c>
      <c r="J7" s="10">
        <v>1</v>
      </c>
      <c r="K7" s="5" t="s">
        <v>103</v>
      </c>
      <c r="L7" s="5" t="s">
        <v>75</v>
      </c>
      <c r="M7" s="10">
        <v>1</v>
      </c>
      <c r="N7" s="21" t="str">
        <f>HYPERLINK("http://www.sciencedirect.com/science/book/9781843346975")</f>
        <v>http://www.sciencedirect.com/science/book/9781843346975</v>
      </c>
    </row>
    <row r="8" spans="1:14" ht="14.25">
      <c r="A8" s="4">
        <v>451</v>
      </c>
      <c r="B8" s="5" t="s">
        <v>0</v>
      </c>
      <c r="C8" s="5" t="s">
        <v>85</v>
      </c>
      <c r="D8" s="13" t="s">
        <v>325</v>
      </c>
      <c r="E8" s="13" t="s">
        <v>326</v>
      </c>
      <c r="F8" s="16" t="s">
        <v>188</v>
      </c>
      <c r="G8" s="16" t="s">
        <v>251</v>
      </c>
      <c r="H8" s="18" t="s">
        <v>126</v>
      </c>
      <c r="I8" s="10">
        <v>2013</v>
      </c>
      <c r="J8" s="10">
        <v>1</v>
      </c>
      <c r="K8" s="5" t="s">
        <v>127</v>
      </c>
      <c r="L8" s="5" t="s">
        <v>75</v>
      </c>
      <c r="M8" s="10">
        <v>1</v>
      </c>
      <c r="N8" s="21" t="str">
        <f>HYPERLINK("http://www.sciencedirect.com/science/book/9781843347071")</f>
        <v>http://www.sciencedirect.com/science/book/9781843347071</v>
      </c>
    </row>
    <row r="9" spans="1:14" ht="14.25">
      <c r="A9" s="4">
        <v>452</v>
      </c>
      <c r="B9" s="5" t="s">
        <v>0</v>
      </c>
      <c r="C9" s="5" t="s">
        <v>118</v>
      </c>
      <c r="D9" s="13" t="s">
        <v>327</v>
      </c>
      <c r="E9" s="13" t="s">
        <v>308</v>
      </c>
      <c r="F9" s="16" t="s">
        <v>189</v>
      </c>
      <c r="G9" s="16" t="s">
        <v>252</v>
      </c>
      <c r="H9" s="18" t="s">
        <v>128</v>
      </c>
      <c r="I9" s="10">
        <v>2013</v>
      </c>
      <c r="J9" s="10">
        <v>1</v>
      </c>
      <c r="K9" s="5" t="s">
        <v>129</v>
      </c>
      <c r="L9" s="5" t="s">
        <v>75</v>
      </c>
      <c r="M9" s="10">
        <v>1</v>
      </c>
      <c r="N9" s="21" t="str">
        <f>HYPERLINK("http://www.sciencedirect.com/science/book/9781843347057")</f>
        <v>http://www.sciencedirect.com/science/book/9781843347057</v>
      </c>
    </row>
    <row r="10" spans="1:14" ht="14.25">
      <c r="A10" s="4">
        <v>453</v>
      </c>
      <c r="B10" s="5" t="s">
        <v>0</v>
      </c>
      <c r="C10" s="5" t="s">
        <v>130</v>
      </c>
      <c r="D10" s="13" t="s">
        <v>328</v>
      </c>
      <c r="E10" s="13" t="s">
        <v>329</v>
      </c>
      <c r="F10" s="16" t="s">
        <v>190</v>
      </c>
      <c r="G10" s="16" t="s">
        <v>253</v>
      </c>
      <c r="H10" s="18" t="s">
        <v>131</v>
      </c>
      <c r="I10" s="10">
        <v>2012</v>
      </c>
      <c r="J10" s="10">
        <v>1</v>
      </c>
      <c r="K10" s="5" t="s">
        <v>132</v>
      </c>
      <c r="L10" s="5" t="s">
        <v>75</v>
      </c>
      <c r="M10" s="10">
        <v>1</v>
      </c>
      <c r="N10" s="21" t="str">
        <f>HYPERLINK("http://www.sciencedirect.com/science/book/9781843346722")</f>
        <v>http://www.sciencedirect.com/science/book/9781843346722</v>
      </c>
    </row>
    <row r="11" spans="1:14" ht="14.25">
      <c r="A11" s="4">
        <v>454</v>
      </c>
      <c r="B11" s="5" t="s">
        <v>0</v>
      </c>
      <c r="C11" s="5" t="s">
        <v>141</v>
      </c>
      <c r="D11" s="13" t="s">
        <v>330</v>
      </c>
      <c r="E11" s="13" t="s">
        <v>309</v>
      </c>
      <c r="F11" s="16" t="s">
        <v>191</v>
      </c>
      <c r="G11" s="16" t="s">
        <v>254</v>
      </c>
      <c r="H11" s="18" t="s">
        <v>142</v>
      </c>
      <c r="I11" s="10">
        <v>2010</v>
      </c>
      <c r="J11" s="10">
        <v>1</v>
      </c>
      <c r="K11" s="5" t="s">
        <v>59</v>
      </c>
      <c r="L11" s="5" t="s">
        <v>75</v>
      </c>
      <c r="M11" s="10">
        <v>1</v>
      </c>
      <c r="N11" s="21" t="str">
        <f>HYPERLINK("http://www.sciencedirect.com/science/book/9781843343882")</f>
        <v>http://www.sciencedirect.com/science/book/9781843343882</v>
      </c>
    </row>
    <row r="12" spans="1:14" ht="14.25">
      <c r="A12" s="4">
        <v>455</v>
      </c>
      <c r="B12" s="5" t="s">
        <v>0</v>
      </c>
      <c r="C12" s="5" t="s">
        <v>72</v>
      </c>
      <c r="D12" s="13" t="s">
        <v>331</v>
      </c>
      <c r="E12" s="13" t="s">
        <v>332</v>
      </c>
      <c r="F12" s="16" t="s">
        <v>192</v>
      </c>
      <c r="G12" s="16" t="s">
        <v>255</v>
      </c>
      <c r="H12" s="18" t="s">
        <v>83</v>
      </c>
      <c r="I12" s="10">
        <v>2013</v>
      </c>
      <c r="J12" s="10">
        <v>1</v>
      </c>
      <c r="K12" s="5" t="s">
        <v>84</v>
      </c>
      <c r="L12" s="5" t="s">
        <v>75</v>
      </c>
      <c r="M12" s="10">
        <v>1</v>
      </c>
      <c r="N12" s="21" t="str">
        <f>HYPERLINK("http://www.sciencedirect.com/science/book/9780857094643")</f>
        <v>http://www.sciencedirect.com/science/book/9780857094643</v>
      </c>
    </row>
    <row r="13" spans="1:14" ht="14.25">
      <c r="A13" s="4">
        <v>456</v>
      </c>
      <c r="B13" s="5" t="s">
        <v>0</v>
      </c>
      <c r="C13" s="5" t="s">
        <v>85</v>
      </c>
      <c r="D13" s="13" t="s">
        <v>333</v>
      </c>
      <c r="E13" s="13" t="s">
        <v>334</v>
      </c>
      <c r="F13" s="16" t="s">
        <v>193</v>
      </c>
      <c r="G13" s="16" t="s">
        <v>256</v>
      </c>
      <c r="H13" s="18" t="s">
        <v>86</v>
      </c>
      <c r="I13" s="10">
        <v>2013</v>
      </c>
      <c r="J13" s="10">
        <v>1</v>
      </c>
      <c r="K13" s="5" t="s">
        <v>87</v>
      </c>
      <c r="L13" s="5" t="s">
        <v>75</v>
      </c>
      <c r="M13" s="10">
        <v>1</v>
      </c>
      <c r="N13" s="21" t="str">
        <f>HYPERLINK("http://www.sciencedirect.com/science/book/9781843347019")</f>
        <v>http://www.sciencedirect.com/science/book/9781843347019</v>
      </c>
    </row>
    <row r="14" spans="1:14" ht="14.25">
      <c r="A14" s="4">
        <v>457</v>
      </c>
      <c r="B14" s="5" t="s">
        <v>0</v>
      </c>
      <c r="C14" s="5" t="s">
        <v>101</v>
      </c>
      <c r="D14" s="13" t="s">
        <v>335</v>
      </c>
      <c r="E14" s="13" t="s">
        <v>336</v>
      </c>
      <c r="F14" s="16" t="s">
        <v>194</v>
      </c>
      <c r="G14" s="16" t="s">
        <v>257</v>
      </c>
      <c r="H14" s="18" t="s">
        <v>149</v>
      </c>
      <c r="I14" s="10">
        <v>2011</v>
      </c>
      <c r="J14" s="10">
        <v>1</v>
      </c>
      <c r="K14" s="5" t="s">
        <v>150</v>
      </c>
      <c r="L14" s="5" t="s">
        <v>75</v>
      </c>
      <c r="M14" s="10">
        <v>1</v>
      </c>
      <c r="N14" s="21" t="str">
        <f>HYPERLINK("http://www.sciencedirect.com/science/book/9781843345527")</f>
        <v>http://www.sciencedirect.com/science/book/9781843345527</v>
      </c>
    </row>
    <row r="15" spans="1:14" ht="14.25">
      <c r="A15" s="4">
        <v>458</v>
      </c>
      <c r="B15" s="5" t="s">
        <v>0</v>
      </c>
      <c r="C15" s="5" t="s">
        <v>101</v>
      </c>
      <c r="D15" s="13" t="s">
        <v>337</v>
      </c>
      <c r="E15" s="13" t="s">
        <v>338</v>
      </c>
      <c r="F15" s="16" t="s">
        <v>195</v>
      </c>
      <c r="G15" s="16" t="s">
        <v>258</v>
      </c>
      <c r="H15" s="18" t="s">
        <v>157</v>
      </c>
      <c r="I15" s="10">
        <v>2013</v>
      </c>
      <c r="J15" s="10">
        <v>1</v>
      </c>
      <c r="K15" s="5" t="s">
        <v>158</v>
      </c>
      <c r="L15" s="5" t="s">
        <v>75</v>
      </c>
      <c r="M15" s="10">
        <v>1</v>
      </c>
      <c r="N15" s="21" t="str">
        <f>HYPERLINK("http://www.sciencedirect.com/science/book/9780857094605")</f>
        <v>http://www.sciencedirect.com/science/book/9780857094605</v>
      </c>
    </row>
    <row r="16" spans="1:14" ht="14.25">
      <c r="A16" s="4">
        <v>459</v>
      </c>
      <c r="B16" s="5" t="s">
        <v>0</v>
      </c>
      <c r="C16" s="5" t="s">
        <v>5</v>
      </c>
      <c r="D16" s="13" t="s">
        <v>339</v>
      </c>
      <c r="E16" s="13" t="s">
        <v>334</v>
      </c>
      <c r="F16" s="16" t="s">
        <v>196</v>
      </c>
      <c r="G16" s="16" t="s">
        <v>259</v>
      </c>
      <c r="H16" s="18" t="s">
        <v>10</v>
      </c>
      <c r="I16" s="10">
        <v>2013</v>
      </c>
      <c r="J16" s="10">
        <v>1</v>
      </c>
      <c r="K16" s="5" t="s">
        <v>60</v>
      </c>
      <c r="L16" s="5" t="s">
        <v>75</v>
      </c>
      <c r="M16" s="10">
        <v>1</v>
      </c>
      <c r="N16" s="21" t="str">
        <f>HYPERLINK("http://www.sciencedirect.com/science/book/9781843346906")</f>
        <v>http://www.sciencedirect.com/science/book/9781843346906</v>
      </c>
    </row>
    <row r="17" spans="1:14" ht="14.25">
      <c r="A17" s="4">
        <v>460</v>
      </c>
      <c r="B17" s="5" t="s">
        <v>0</v>
      </c>
      <c r="C17" s="5" t="s">
        <v>22</v>
      </c>
      <c r="D17" s="13" t="s">
        <v>340</v>
      </c>
      <c r="E17" s="13" t="s">
        <v>341</v>
      </c>
      <c r="F17" s="16" t="s">
        <v>197</v>
      </c>
      <c r="G17" s="16" t="s">
        <v>260</v>
      </c>
      <c r="H17" s="18" t="s">
        <v>23</v>
      </c>
      <c r="I17" s="10">
        <v>2013</v>
      </c>
      <c r="J17" s="10">
        <v>1</v>
      </c>
      <c r="K17" s="5" t="s">
        <v>24</v>
      </c>
      <c r="L17" s="5" t="s">
        <v>75</v>
      </c>
      <c r="M17" s="10">
        <v>1</v>
      </c>
      <c r="N17" s="21" t="str">
        <f>HYPERLINK("http://www.sciencedirect.com/science/book/9781843347194")</f>
        <v>http://www.sciencedirect.com/science/book/9781843347194</v>
      </c>
    </row>
    <row r="18" spans="1:14" ht="14.25">
      <c r="A18" s="4">
        <v>461</v>
      </c>
      <c r="B18" s="5" t="s">
        <v>0</v>
      </c>
      <c r="C18" s="5" t="s">
        <v>25</v>
      </c>
      <c r="D18" s="13" t="s">
        <v>342</v>
      </c>
      <c r="E18" s="13" t="s">
        <v>343</v>
      </c>
      <c r="F18" s="16" t="s">
        <v>198</v>
      </c>
      <c r="G18" s="16" t="s">
        <v>261</v>
      </c>
      <c r="H18" s="18" t="s">
        <v>26</v>
      </c>
      <c r="I18" s="10">
        <v>2013</v>
      </c>
      <c r="J18" s="10">
        <v>1</v>
      </c>
      <c r="K18" s="5" t="s">
        <v>27</v>
      </c>
      <c r="L18" s="5" t="s">
        <v>75</v>
      </c>
      <c r="M18" s="10">
        <v>1</v>
      </c>
      <c r="N18" s="21" t="str">
        <f>HYPERLINK("http://www.sciencedirect.com/science/book/9781843347347")</f>
        <v>http://www.sciencedirect.com/science/book/9781843347347</v>
      </c>
    </row>
    <row r="19" spans="1:14" ht="14.25">
      <c r="A19" s="4">
        <v>462</v>
      </c>
      <c r="B19" s="5" t="s">
        <v>0</v>
      </c>
      <c r="C19" s="5" t="s">
        <v>171</v>
      </c>
      <c r="D19" s="13" t="s">
        <v>344</v>
      </c>
      <c r="E19" s="13" t="s">
        <v>345</v>
      </c>
      <c r="F19" s="16" t="s">
        <v>199</v>
      </c>
      <c r="G19" s="16" t="s">
        <v>262</v>
      </c>
      <c r="H19" s="18" t="s">
        <v>172</v>
      </c>
      <c r="I19" s="10">
        <v>2013</v>
      </c>
      <c r="J19" s="10">
        <v>1</v>
      </c>
      <c r="K19" s="5" t="s">
        <v>173</v>
      </c>
      <c r="L19" s="5" t="s">
        <v>75</v>
      </c>
      <c r="M19" s="10">
        <v>1</v>
      </c>
      <c r="N19" s="21" t="str">
        <f>HYPERLINK("http://www.sciencedirect.com/science/book/9781843347224")</f>
        <v>http://www.sciencedirect.com/science/book/9781843347224</v>
      </c>
    </row>
    <row r="20" spans="1:14" ht="14.25">
      <c r="A20" s="4">
        <v>463</v>
      </c>
      <c r="B20" s="5" t="s">
        <v>0</v>
      </c>
      <c r="C20" s="5" t="s">
        <v>171</v>
      </c>
      <c r="D20" s="13" t="s">
        <v>346</v>
      </c>
      <c r="E20" s="13" t="s">
        <v>347</v>
      </c>
      <c r="F20" s="16" t="s">
        <v>200</v>
      </c>
      <c r="G20" s="16" t="s">
        <v>263</v>
      </c>
      <c r="H20" s="18" t="s">
        <v>176</v>
      </c>
      <c r="I20" s="10">
        <v>2013</v>
      </c>
      <c r="J20" s="10">
        <v>1</v>
      </c>
      <c r="K20" s="5" t="s">
        <v>177</v>
      </c>
      <c r="L20" s="5" t="s">
        <v>75</v>
      </c>
      <c r="M20" s="10">
        <v>1</v>
      </c>
      <c r="N20" s="21" t="str">
        <f>HYPERLINK("http://www.sciencedirect.com/science/book/9781843347439")</f>
        <v>http://www.sciencedirect.com/science/book/9781843347439</v>
      </c>
    </row>
    <row r="21" spans="1:14" ht="14.25">
      <c r="A21" s="4">
        <v>464</v>
      </c>
      <c r="B21" s="5" t="s">
        <v>0</v>
      </c>
      <c r="C21" s="5" t="s">
        <v>85</v>
      </c>
      <c r="D21" s="13" t="s">
        <v>348</v>
      </c>
      <c r="E21" s="13" t="s">
        <v>349</v>
      </c>
      <c r="F21" s="16" t="s">
        <v>201</v>
      </c>
      <c r="G21" s="16" t="s">
        <v>264</v>
      </c>
      <c r="H21" s="18" t="s">
        <v>15</v>
      </c>
      <c r="I21" s="10">
        <v>2013</v>
      </c>
      <c r="J21" s="10">
        <v>1</v>
      </c>
      <c r="K21" s="5" t="s">
        <v>16</v>
      </c>
      <c r="L21" s="5" t="s">
        <v>75</v>
      </c>
      <c r="M21" s="10">
        <v>1</v>
      </c>
      <c r="N21" s="21" t="str">
        <f>HYPERLINK("http://www.sciencedirect.com/science/book/9781843347323")</f>
        <v>http://www.sciencedirect.com/science/book/9781843347323</v>
      </c>
    </row>
    <row r="22" spans="1:14" ht="14.25">
      <c r="A22" s="4">
        <v>465</v>
      </c>
      <c r="B22" s="5" t="s">
        <v>0</v>
      </c>
      <c r="C22" s="5" t="s">
        <v>31</v>
      </c>
      <c r="D22" s="13" t="s">
        <v>350</v>
      </c>
      <c r="E22" s="13" t="s">
        <v>310</v>
      </c>
      <c r="F22" s="16" t="s">
        <v>202</v>
      </c>
      <c r="G22" s="16" t="s">
        <v>265</v>
      </c>
      <c r="H22" s="18" t="s">
        <v>32</v>
      </c>
      <c r="I22" s="10">
        <v>2013</v>
      </c>
      <c r="J22" s="10">
        <v>1</v>
      </c>
      <c r="K22" s="5" t="s">
        <v>33</v>
      </c>
      <c r="L22" s="5" t="s">
        <v>75</v>
      </c>
      <c r="M22" s="10">
        <v>1</v>
      </c>
      <c r="N22" s="21" t="str">
        <f>HYPERLINK("http://www.sciencedirect.com/science/book/9781843347149")</f>
        <v>http://www.sciencedirect.com/science/book/9781843347149</v>
      </c>
    </row>
    <row r="23" spans="1:14" ht="14.25">
      <c r="A23" s="4">
        <v>466</v>
      </c>
      <c r="B23" s="5" t="s">
        <v>0</v>
      </c>
      <c r="C23" s="5" t="s">
        <v>31</v>
      </c>
      <c r="D23" s="13" t="s">
        <v>351</v>
      </c>
      <c r="E23" s="13" t="s">
        <v>352</v>
      </c>
      <c r="F23" s="16" t="s">
        <v>203</v>
      </c>
      <c r="G23" s="16" t="s">
        <v>266</v>
      </c>
      <c r="H23" s="18" t="s">
        <v>34</v>
      </c>
      <c r="I23" s="10">
        <v>2013</v>
      </c>
      <c r="J23" s="10">
        <v>1</v>
      </c>
      <c r="K23" s="5" t="s">
        <v>61</v>
      </c>
      <c r="L23" s="5" t="s">
        <v>75</v>
      </c>
      <c r="M23" s="10">
        <v>1</v>
      </c>
      <c r="N23" s="21" t="str">
        <f>HYPERLINK("http://www.sciencedirect.com/science/book/9781843347262")</f>
        <v>http://www.sciencedirect.com/science/book/9781843347262</v>
      </c>
    </row>
    <row r="24" spans="1:14" ht="14.25">
      <c r="A24" s="4">
        <v>467</v>
      </c>
      <c r="B24" s="5" t="s">
        <v>0</v>
      </c>
      <c r="C24" s="5" t="s">
        <v>101</v>
      </c>
      <c r="D24" s="13" t="s">
        <v>353</v>
      </c>
      <c r="E24" s="13" t="s">
        <v>354</v>
      </c>
      <c r="F24" s="16" t="s">
        <v>204</v>
      </c>
      <c r="G24" s="16" t="s">
        <v>267</v>
      </c>
      <c r="H24" s="18" t="s">
        <v>35</v>
      </c>
      <c r="I24" s="10">
        <v>2013</v>
      </c>
      <c r="J24" s="10">
        <v>1</v>
      </c>
      <c r="K24" s="5" t="s">
        <v>36</v>
      </c>
      <c r="L24" s="5" t="s">
        <v>75</v>
      </c>
      <c r="M24" s="10">
        <v>1</v>
      </c>
      <c r="N24" s="21" t="str">
        <f>HYPERLINK("http://www.sciencedirect.com/science/book/9781843346852")</f>
        <v>http://www.sciencedirect.com/science/book/9781843346852</v>
      </c>
    </row>
    <row r="25" spans="1:14" ht="14.25">
      <c r="A25" s="4">
        <v>468</v>
      </c>
      <c r="B25" s="5" t="s">
        <v>0</v>
      </c>
      <c r="C25" s="5" t="s">
        <v>5</v>
      </c>
      <c r="D25" s="13" t="s">
        <v>311</v>
      </c>
      <c r="E25" s="13" t="s">
        <v>312</v>
      </c>
      <c r="F25" s="16" t="s">
        <v>205</v>
      </c>
      <c r="G25" s="16" t="s">
        <v>268</v>
      </c>
      <c r="H25" s="18" t="s">
        <v>6</v>
      </c>
      <c r="I25" s="10">
        <v>2013</v>
      </c>
      <c r="J25" s="10">
        <v>1</v>
      </c>
      <c r="K25" s="5" t="s">
        <v>7</v>
      </c>
      <c r="L25" s="5" t="s">
        <v>75</v>
      </c>
      <c r="M25" s="10">
        <v>1</v>
      </c>
      <c r="N25" s="21" t="str">
        <f>HYPERLINK("http://www.sciencedirect.com/science/book/9781843347156")</f>
        <v>http://www.sciencedirect.com/science/book/9781843347156</v>
      </c>
    </row>
    <row r="26" spans="1:14" ht="14.25">
      <c r="A26" s="4">
        <v>469</v>
      </c>
      <c r="B26" s="5" t="s">
        <v>0</v>
      </c>
      <c r="C26" s="5" t="s">
        <v>123</v>
      </c>
      <c r="D26" s="13" t="s">
        <v>355</v>
      </c>
      <c r="E26" s="13" t="s">
        <v>356</v>
      </c>
      <c r="F26" s="16" t="s">
        <v>206</v>
      </c>
      <c r="G26" s="16" t="s">
        <v>269</v>
      </c>
      <c r="H26" s="18" t="s">
        <v>40</v>
      </c>
      <c r="I26" s="10">
        <v>2013</v>
      </c>
      <c r="J26" s="10">
        <v>1</v>
      </c>
      <c r="K26" s="5" t="s">
        <v>41</v>
      </c>
      <c r="L26" s="5" t="s">
        <v>75</v>
      </c>
      <c r="M26" s="10">
        <v>1</v>
      </c>
      <c r="N26" s="21" t="str">
        <f>HYPERLINK("http://www.sciencedirect.com/science/book/9781843347293")</f>
        <v>http://www.sciencedirect.com/science/book/9781843347293</v>
      </c>
    </row>
    <row r="27" spans="1:14" ht="14.25">
      <c r="A27" s="4">
        <v>470</v>
      </c>
      <c r="B27" s="5" t="s">
        <v>0</v>
      </c>
      <c r="C27" s="5" t="s">
        <v>85</v>
      </c>
      <c r="D27" s="13" t="s">
        <v>357</v>
      </c>
      <c r="E27" s="13" t="s">
        <v>334</v>
      </c>
      <c r="F27" s="16" t="s">
        <v>207</v>
      </c>
      <c r="G27" s="16" t="s">
        <v>270</v>
      </c>
      <c r="H27" s="18" t="s">
        <v>93</v>
      </c>
      <c r="I27" s="10">
        <v>2013</v>
      </c>
      <c r="J27" s="10">
        <v>1</v>
      </c>
      <c r="K27" s="5" t="s">
        <v>94</v>
      </c>
      <c r="L27" s="5" t="s">
        <v>75</v>
      </c>
      <c r="M27" s="10">
        <v>1</v>
      </c>
      <c r="N27" s="21" t="str">
        <f>HYPERLINK("http://www.sciencedirect.com/science/book/9781843347361")</f>
        <v>http://www.sciencedirect.com/science/book/9781843347361</v>
      </c>
    </row>
    <row r="28" spans="1:14" ht="14.25">
      <c r="A28" s="4">
        <v>471</v>
      </c>
      <c r="B28" s="5" t="s">
        <v>11</v>
      </c>
      <c r="C28" s="5" t="s">
        <v>95</v>
      </c>
      <c r="D28" s="13" t="s">
        <v>358</v>
      </c>
      <c r="E28" s="13" t="s">
        <v>359</v>
      </c>
      <c r="F28" s="16" t="s">
        <v>208</v>
      </c>
      <c r="G28" s="16" t="s">
        <v>271</v>
      </c>
      <c r="H28" s="18" t="s">
        <v>96</v>
      </c>
      <c r="I28" s="10">
        <v>2012</v>
      </c>
      <c r="J28" s="10">
        <v>1</v>
      </c>
      <c r="K28" s="5" t="s">
        <v>97</v>
      </c>
      <c r="L28" s="5" t="s">
        <v>76</v>
      </c>
      <c r="M28" s="10">
        <v>1</v>
      </c>
      <c r="N28" s="21" t="str">
        <f>HYPERLINK("http://www.sciencedirect.com/science/book/9780857090935")</f>
        <v>http://www.sciencedirect.com/science/book/9780857090935</v>
      </c>
    </row>
    <row r="29" spans="1:14" ht="14.25">
      <c r="A29" s="4">
        <v>472</v>
      </c>
      <c r="B29" s="5" t="s">
        <v>11</v>
      </c>
      <c r="C29" s="5" t="s">
        <v>166</v>
      </c>
      <c r="D29" s="13" t="s">
        <v>360</v>
      </c>
      <c r="E29" s="13" t="s">
        <v>361</v>
      </c>
      <c r="F29" s="16" t="s">
        <v>209</v>
      </c>
      <c r="G29" s="16" t="s">
        <v>272</v>
      </c>
      <c r="H29" s="18" t="s">
        <v>8</v>
      </c>
      <c r="I29" s="10">
        <v>2011</v>
      </c>
      <c r="J29" s="10">
        <v>1</v>
      </c>
      <c r="K29" s="5" t="s">
        <v>9</v>
      </c>
      <c r="L29" s="5" t="s">
        <v>76</v>
      </c>
      <c r="M29" s="10">
        <v>1</v>
      </c>
      <c r="N29" s="21" t="str">
        <f>HYPERLINK("http://www.sciencedirect.com/science/book/9781845699697")</f>
        <v>http://www.sciencedirect.com/science/book/9781845699697</v>
      </c>
    </row>
    <row r="30" spans="1:14" ht="14.25">
      <c r="A30" s="4">
        <v>473</v>
      </c>
      <c r="B30" s="5" t="s">
        <v>11</v>
      </c>
      <c r="C30" s="5" t="s">
        <v>98</v>
      </c>
      <c r="D30" s="13" t="s">
        <v>362</v>
      </c>
      <c r="E30" s="13" t="s">
        <v>363</v>
      </c>
      <c r="F30" s="16" t="s">
        <v>210</v>
      </c>
      <c r="G30" s="16" t="s">
        <v>273</v>
      </c>
      <c r="H30" s="18" t="s">
        <v>99</v>
      </c>
      <c r="I30" s="10">
        <v>2009</v>
      </c>
      <c r="J30" s="10">
        <v>1</v>
      </c>
      <c r="K30" s="5" t="s">
        <v>100</v>
      </c>
      <c r="L30" s="5" t="s">
        <v>76</v>
      </c>
      <c r="M30" s="10">
        <v>1</v>
      </c>
      <c r="N30" s="21" t="str">
        <f>HYPERLINK("http://www.sciencedirect.com/science/book/9781845693862")</f>
        <v>http://www.sciencedirect.com/science/book/9781845693862</v>
      </c>
    </row>
    <row r="31" spans="1:14" ht="14.25">
      <c r="A31" s="4">
        <v>474</v>
      </c>
      <c r="B31" s="5" t="s">
        <v>11</v>
      </c>
      <c r="C31" s="5" t="s">
        <v>77</v>
      </c>
      <c r="D31" s="13" t="s">
        <v>364</v>
      </c>
      <c r="E31" s="13" t="s">
        <v>365</v>
      </c>
      <c r="F31" s="16" t="s">
        <v>211</v>
      </c>
      <c r="G31" s="16" t="s">
        <v>274</v>
      </c>
      <c r="H31" s="18" t="s">
        <v>78</v>
      </c>
      <c r="I31" s="10">
        <v>2013</v>
      </c>
      <c r="J31" s="10">
        <v>1</v>
      </c>
      <c r="K31" s="5" t="s">
        <v>79</v>
      </c>
      <c r="L31" s="5" t="s">
        <v>76</v>
      </c>
      <c r="M31" s="10">
        <v>1</v>
      </c>
      <c r="N31" s="21" t="str">
        <f>HYPERLINK("http://www.sciencedirect.com/science/book/9781907568442")</f>
        <v>http://www.sciencedirect.com/science/book/9781907568442</v>
      </c>
    </row>
    <row r="32" spans="1:14" ht="14.25">
      <c r="A32" s="4">
        <v>475</v>
      </c>
      <c r="B32" s="5" t="s">
        <v>11</v>
      </c>
      <c r="C32" s="5" t="s">
        <v>104</v>
      </c>
      <c r="D32" s="13" t="s">
        <v>366</v>
      </c>
      <c r="E32" s="13" t="s">
        <v>367</v>
      </c>
      <c r="F32" s="16" t="s">
        <v>212</v>
      </c>
      <c r="G32" s="16" t="s">
        <v>275</v>
      </c>
      <c r="H32" s="18" t="s">
        <v>105</v>
      </c>
      <c r="I32" s="10">
        <v>2012</v>
      </c>
      <c r="J32" s="10">
        <v>1</v>
      </c>
      <c r="K32" s="5" t="s">
        <v>106</v>
      </c>
      <c r="L32" s="5" t="s">
        <v>76</v>
      </c>
      <c r="M32" s="10">
        <v>1</v>
      </c>
      <c r="N32" s="21" t="str">
        <f>HYPERLINK("http://www.sciencedirect.com/science/book/9781845695682")</f>
        <v>http://www.sciencedirect.com/science/book/9781845695682</v>
      </c>
    </row>
    <row r="33" spans="1:14" ht="14.25">
      <c r="A33" s="4">
        <v>476</v>
      </c>
      <c r="B33" s="5" t="s">
        <v>11</v>
      </c>
      <c r="C33" s="5" t="s">
        <v>98</v>
      </c>
      <c r="D33" s="13" t="s">
        <v>368</v>
      </c>
      <c r="E33" s="13" t="s">
        <v>369</v>
      </c>
      <c r="F33" s="16" t="s">
        <v>213</v>
      </c>
      <c r="G33" s="16" t="s">
        <v>276</v>
      </c>
      <c r="H33" s="18" t="s">
        <v>17</v>
      </c>
      <c r="I33" s="10">
        <v>2013</v>
      </c>
      <c r="J33" s="10">
        <v>1</v>
      </c>
      <c r="K33" s="5" t="s">
        <v>18</v>
      </c>
      <c r="L33" s="5" t="s">
        <v>76</v>
      </c>
      <c r="M33" s="10">
        <v>1</v>
      </c>
      <c r="N33" s="21" t="str">
        <f>HYPERLINK("http://www.sciencedirect.com/science/book/9780857094377")</f>
        <v>http://www.sciencedirect.com/science/book/9780857094377</v>
      </c>
    </row>
    <row r="34" spans="1:14" ht="14.25">
      <c r="A34" s="4">
        <v>477</v>
      </c>
      <c r="B34" s="5" t="s">
        <v>11</v>
      </c>
      <c r="C34" s="5" t="s">
        <v>133</v>
      </c>
      <c r="D34" s="13" t="s">
        <v>370</v>
      </c>
      <c r="E34" s="13" t="s">
        <v>371</v>
      </c>
      <c r="F34" s="16" t="s">
        <v>214</v>
      </c>
      <c r="G34" s="16" t="s">
        <v>277</v>
      </c>
      <c r="H34" s="18" t="s">
        <v>134</v>
      </c>
      <c r="I34" s="10">
        <v>2013</v>
      </c>
      <c r="J34" s="10">
        <v>1</v>
      </c>
      <c r="K34" s="5" t="s">
        <v>135</v>
      </c>
      <c r="L34" s="5" t="s">
        <v>76</v>
      </c>
      <c r="M34" s="10">
        <v>1</v>
      </c>
      <c r="N34" s="21" t="str">
        <f>HYPERLINK("http://www.sciencedirect.com/science/book/9780857092342")</f>
        <v>http://www.sciencedirect.com/science/book/9780857092342</v>
      </c>
    </row>
    <row r="35" spans="1:14" ht="14.25">
      <c r="A35" s="4">
        <v>478</v>
      </c>
      <c r="B35" s="5" t="s">
        <v>11</v>
      </c>
      <c r="C35" s="5" t="s">
        <v>107</v>
      </c>
      <c r="D35" s="13" t="s">
        <v>372</v>
      </c>
      <c r="E35" s="13" t="s">
        <v>373</v>
      </c>
      <c r="F35" s="16" t="s">
        <v>215</v>
      </c>
      <c r="G35" s="16" t="s">
        <v>278</v>
      </c>
      <c r="H35" s="18" t="s">
        <v>136</v>
      </c>
      <c r="I35" s="10">
        <v>2013</v>
      </c>
      <c r="J35" s="10">
        <v>1</v>
      </c>
      <c r="K35" s="5" t="s">
        <v>137</v>
      </c>
      <c r="L35" s="5" t="s">
        <v>76</v>
      </c>
      <c r="M35" s="10">
        <v>1</v>
      </c>
      <c r="N35" s="21" t="str">
        <f>HYPERLINK("http://www.sciencedirect.com/science/book/9780857090379")</f>
        <v>http://www.sciencedirect.com/science/book/9780857090379</v>
      </c>
    </row>
    <row r="36" spans="1:14" ht="14.25">
      <c r="A36" s="4">
        <v>479</v>
      </c>
      <c r="B36" s="5" t="s">
        <v>11</v>
      </c>
      <c r="C36" s="5" t="s">
        <v>138</v>
      </c>
      <c r="D36" s="13" t="s">
        <v>374</v>
      </c>
      <c r="E36" s="13" t="s">
        <v>375</v>
      </c>
      <c r="F36" s="16" t="s">
        <v>216</v>
      </c>
      <c r="G36" s="16" t="s">
        <v>279</v>
      </c>
      <c r="H36" s="18" t="s">
        <v>139</v>
      </c>
      <c r="I36" s="10">
        <v>2012</v>
      </c>
      <c r="J36" s="10">
        <v>1</v>
      </c>
      <c r="K36" s="5" t="s">
        <v>140</v>
      </c>
      <c r="L36" s="5" t="s">
        <v>76</v>
      </c>
      <c r="M36" s="10">
        <v>1</v>
      </c>
      <c r="N36" s="21" t="str">
        <f>HYPERLINK("http://www.sciencedirect.com/science/book/9781845699338")</f>
        <v>http://www.sciencedirect.com/science/book/9781845699338</v>
      </c>
    </row>
    <row r="37" spans="1:14" ht="14.25">
      <c r="A37" s="4">
        <v>480</v>
      </c>
      <c r="B37" s="5" t="s">
        <v>11</v>
      </c>
      <c r="C37" s="5" t="s">
        <v>80</v>
      </c>
      <c r="D37" s="13" t="s">
        <v>376</v>
      </c>
      <c r="E37" s="13" t="s">
        <v>377</v>
      </c>
      <c r="F37" s="16" t="s">
        <v>217</v>
      </c>
      <c r="G37" s="16" t="s">
        <v>280</v>
      </c>
      <c r="H37" s="18" t="s">
        <v>81</v>
      </c>
      <c r="I37" s="10">
        <v>2013</v>
      </c>
      <c r="J37" s="10">
        <v>1</v>
      </c>
      <c r="K37" s="5" t="s">
        <v>82</v>
      </c>
      <c r="L37" s="5" t="s">
        <v>76</v>
      </c>
      <c r="M37" s="10">
        <v>1</v>
      </c>
      <c r="N37" s="21" t="str">
        <f>HYPERLINK("http://www.sciencedirect.com/science/book/9780857095251")</f>
        <v>http://www.sciencedirect.com/science/book/9780857095251</v>
      </c>
    </row>
    <row r="38" spans="1:14" ht="14.25">
      <c r="A38" s="4">
        <v>481</v>
      </c>
      <c r="B38" s="5" t="s">
        <v>11</v>
      </c>
      <c r="C38" s="5" t="s">
        <v>107</v>
      </c>
      <c r="D38" s="13" t="s">
        <v>376</v>
      </c>
      <c r="E38" s="13" t="s">
        <v>378</v>
      </c>
      <c r="F38" s="16" t="s">
        <v>218</v>
      </c>
      <c r="G38" s="16" t="s">
        <v>281</v>
      </c>
      <c r="H38" s="18" t="s">
        <v>108</v>
      </c>
      <c r="I38" s="10">
        <v>2013</v>
      </c>
      <c r="J38" s="10">
        <v>1</v>
      </c>
      <c r="K38" s="5" t="s">
        <v>109</v>
      </c>
      <c r="L38" s="5" t="s">
        <v>76</v>
      </c>
      <c r="M38" s="10">
        <v>1</v>
      </c>
      <c r="N38" s="21" t="str">
        <f>HYPERLINK("http://www.sciencedirect.com/science/book/9780857095121")</f>
        <v>http://www.sciencedirect.com/science/book/9780857095121</v>
      </c>
    </row>
    <row r="39" spans="1:14" ht="14.25">
      <c r="A39" s="4">
        <v>482</v>
      </c>
      <c r="B39" s="5" t="s">
        <v>11</v>
      </c>
      <c r="C39" s="5" t="s">
        <v>110</v>
      </c>
      <c r="D39" s="13" t="s">
        <v>379</v>
      </c>
      <c r="E39" s="13" t="s">
        <v>380</v>
      </c>
      <c r="F39" s="16" t="s">
        <v>219</v>
      </c>
      <c r="G39" s="16" t="s">
        <v>282</v>
      </c>
      <c r="H39" s="18" t="s">
        <v>111</v>
      </c>
      <c r="I39" s="10">
        <v>2013</v>
      </c>
      <c r="J39" s="10">
        <v>1</v>
      </c>
      <c r="K39" s="5" t="s">
        <v>112</v>
      </c>
      <c r="L39" s="5" t="s">
        <v>76</v>
      </c>
      <c r="M39" s="10">
        <v>1</v>
      </c>
      <c r="N39" s="21" t="str">
        <f>HYPERLINK("http://www.sciencedirect.com/science/book/9781907568404")</f>
        <v>http://www.sciencedirect.com/science/book/9781907568404</v>
      </c>
    </row>
    <row r="40" spans="1:14" ht="14.25">
      <c r="A40" s="4">
        <v>483</v>
      </c>
      <c r="B40" s="5" t="s">
        <v>11</v>
      </c>
      <c r="C40" s="5" t="s">
        <v>143</v>
      </c>
      <c r="D40" s="13" t="s">
        <v>381</v>
      </c>
      <c r="E40" s="13" t="s">
        <v>382</v>
      </c>
      <c r="F40" s="16" t="s">
        <v>220</v>
      </c>
      <c r="G40" s="16" t="s">
        <v>283</v>
      </c>
      <c r="H40" s="18" t="s">
        <v>144</v>
      </c>
      <c r="I40" s="10">
        <v>2011</v>
      </c>
      <c r="J40" s="10">
        <v>1</v>
      </c>
      <c r="K40" s="5" t="s">
        <v>145</v>
      </c>
      <c r="L40" s="5" t="s">
        <v>76</v>
      </c>
      <c r="M40" s="10">
        <v>1</v>
      </c>
      <c r="N40" s="21" t="str">
        <f>HYPERLINK("http://www.sciencedirect.com/science/book/9781845697587")</f>
        <v>http://www.sciencedirect.com/science/book/9781845697587</v>
      </c>
    </row>
    <row r="41" spans="1:14" ht="14.25">
      <c r="A41" s="4">
        <v>484</v>
      </c>
      <c r="B41" s="5" t="s">
        <v>11</v>
      </c>
      <c r="C41" s="5" t="s">
        <v>146</v>
      </c>
      <c r="D41" s="13" t="s">
        <v>383</v>
      </c>
      <c r="E41" s="13" t="s">
        <v>384</v>
      </c>
      <c r="F41" s="16" t="s">
        <v>221</v>
      </c>
      <c r="G41" s="16" t="s">
        <v>284</v>
      </c>
      <c r="H41" s="18" t="s">
        <v>147</v>
      </c>
      <c r="I41" s="10">
        <v>2013</v>
      </c>
      <c r="J41" s="10">
        <v>1</v>
      </c>
      <c r="K41" s="5" t="s">
        <v>148</v>
      </c>
      <c r="L41" s="5" t="s">
        <v>76</v>
      </c>
      <c r="M41" s="10">
        <v>1</v>
      </c>
      <c r="N41" s="21" t="str">
        <f>HYPERLINK("http://www.sciencedirect.com/science/book/9780857095930")</f>
        <v>http://www.sciencedirect.com/science/book/9780857095930</v>
      </c>
    </row>
    <row r="42" spans="1:14" ht="14.25">
      <c r="A42" s="4">
        <v>485</v>
      </c>
      <c r="B42" s="5" t="s">
        <v>11</v>
      </c>
      <c r="C42" s="5" t="s">
        <v>19</v>
      </c>
      <c r="D42" s="13" t="s">
        <v>385</v>
      </c>
      <c r="E42" s="13" t="s">
        <v>386</v>
      </c>
      <c r="F42" s="16" t="s">
        <v>222</v>
      </c>
      <c r="G42" s="16" t="s">
        <v>285</v>
      </c>
      <c r="H42" s="18" t="s">
        <v>20</v>
      </c>
      <c r="I42" s="10">
        <v>2013</v>
      </c>
      <c r="J42" s="10">
        <v>1</v>
      </c>
      <c r="K42" s="5" t="s">
        <v>21</v>
      </c>
      <c r="L42" s="5" t="s">
        <v>76</v>
      </c>
      <c r="M42" s="10">
        <v>1</v>
      </c>
      <c r="N42" s="21" t="str">
        <f>HYPERLINK("http://www.sciencedirect.com/science/book/9780857096821")</f>
        <v>http://www.sciencedirect.com/science/book/9780857096821</v>
      </c>
    </row>
    <row r="43" spans="1:14" ht="14.25">
      <c r="A43" s="4">
        <v>486</v>
      </c>
      <c r="B43" s="5" t="s">
        <v>11</v>
      </c>
      <c r="C43" s="5" t="s">
        <v>151</v>
      </c>
      <c r="D43" s="13" t="s">
        <v>374</v>
      </c>
      <c r="E43" s="13" t="s">
        <v>387</v>
      </c>
      <c r="F43" s="16" t="s">
        <v>223</v>
      </c>
      <c r="G43" s="16" t="s">
        <v>286</v>
      </c>
      <c r="H43" s="18" t="s">
        <v>152</v>
      </c>
      <c r="I43" s="10">
        <v>2011</v>
      </c>
      <c r="J43" s="10">
        <v>1</v>
      </c>
      <c r="K43" s="5" t="s">
        <v>153</v>
      </c>
      <c r="L43" s="5" t="s">
        <v>76</v>
      </c>
      <c r="M43" s="10">
        <v>1</v>
      </c>
      <c r="N43" s="21" t="str">
        <f>HYPERLINK("http://www.sciencedirect.com/science/book/9781845695392")</f>
        <v>http://www.sciencedirect.com/science/book/9781845695392</v>
      </c>
    </row>
    <row r="44" spans="1:14" ht="14.25">
      <c r="A44" s="4">
        <v>487</v>
      </c>
      <c r="B44" s="5" t="s">
        <v>11</v>
      </c>
      <c r="C44" s="5" t="s">
        <v>113</v>
      </c>
      <c r="D44" s="13" t="s">
        <v>388</v>
      </c>
      <c r="E44" s="13" t="s">
        <v>389</v>
      </c>
      <c r="F44" s="16" t="s">
        <v>224</v>
      </c>
      <c r="G44" s="16" t="s">
        <v>287</v>
      </c>
      <c r="H44" s="18" t="s">
        <v>114</v>
      </c>
      <c r="I44" s="10">
        <v>2012</v>
      </c>
      <c r="J44" s="10">
        <v>1</v>
      </c>
      <c r="K44" s="5" t="s">
        <v>115</v>
      </c>
      <c r="L44" s="5" t="s">
        <v>76</v>
      </c>
      <c r="M44" s="10">
        <v>1</v>
      </c>
      <c r="N44" s="21" t="str">
        <f>HYPERLINK("http://www.sciencedirect.com/science/book/9780857090164")</f>
        <v>http://www.sciencedirect.com/science/book/9780857090164</v>
      </c>
    </row>
    <row r="45" spans="1:14" ht="14.25">
      <c r="A45" s="4">
        <v>488</v>
      </c>
      <c r="B45" s="5" t="s">
        <v>11</v>
      </c>
      <c r="C45" s="5" t="s">
        <v>154</v>
      </c>
      <c r="D45" s="13" t="s">
        <v>390</v>
      </c>
      <c r="E45" s="13" t="s">
        <v>391</v>
      </c>
      <c r="F45" s="16" t="s">
        <v>225</v>
      </c>
      <c r="G45" s="16" t="s">
        <v>288</v>
      </c>
      <c r="H45" s="18" t="s">
        <v>155</v>
      </c>
      <c r="I45" s="10">
        <v>2013</v>
      </c>
      <c r="J45" s="10">
        <v>1</v>
      </c>
      <c r="K45" s="5" t="s">
        <v>156</v>
      </c>
      <c r="L45" s="5" t="s">
        <v>76</v>
      </c>
      <c r="M45" s="10">
        <v>1</v>
      </c>
      <c r="N45" s="21" t="str">
        <f>HYPERLINK("http://www.sciencedirect.com/science/book/9781845697112")</f>
        <v>http://www.sciencedirect.com/science/book/9781845697112</v>
      </c>
    </row>
    <row r="46" spans="1:14" ht="14.25">
      <c r="A46" s="4">
        <v>489</v>
      </c>
      <c r="B46" s="5" t="s">
        <v>11</v>
      </c>
      <c r="C46" s="5" t="s">
        <v>80</v>
      </c>
      <c r="D46" s="13" t="s">
        <v>392</v>
      </c>
      <c r="E46" s="13" t="s">
        <v>393</v>
      </c>
      <c r="F46" s="16" t="s">
        <v>226</v>
      </c>
      <c r="G46" s="16" t="s">
        <v>289</v>
      </c>
      <c r="H46" s="18" t="s">
        <v>88</v>
      </c>
      <c r="I46" s="10">
        <v>2013</v>
      </c>
      <c r="J46" s="10">
        <v>1</v>
      </c>
      <c r="K46" s="5" t="s">
        <v>89</v>
      </c>
      <c r="L46" s="5" t="s">
        <v>76</v>
      </c>
      <c r="M46" s="10">
        <v>1</v>
      </c>
      <c r="N46" s="21" t="str">
        <f>HYPERLINK("http://www.sciencedirect.com/science/book/9780857094391")</f>
        <v>http://www.sciencedirect.com/science/book/9780857094391</v>
      </c>
    </row>
    <row r="47" spans="1:14" ht="14.25">
      <c r="A47" s="4">
        <v>490</v>
      </c>
      <c r="B47" s="5" t="s">
        <v>11</v>
      </c>
      <c r="C47" s="5" t="s">
        <v>159</v>
      </c>
      <c r="D47" s="13" t="s">
        <v>366</v>
      </c>
      <c r="E47" s="13" t="s">
        <v>394</v>
      </c>
      <c r="F47" s="16" t="s">
        <v>227</v>
      </c>
      <c r="G47" s="16" t="s">
        <v>290</v>
      </c>
      <c r="H47" s="18" t="s">
        <v>160</v>
      </c>
      <c r="I47" s="10">
        <v>2013</v>
      </c>
      <c r="J47" s="10">
        <v>1</v>
      </c>
      <c r="K47" s="5" t="s">
        <v>161</v>
      </c>
      <c r="L47" s="5" t="s">
        <v>76</v>
      </c>
      <c r="M47" s="10">
        <v>1</v>
      </c>
      <c r="N47" s="21" t="str">
        <f>HYPERLINK("http://www.sciencedirect.com/science/book/9780857092373")</f>
        <v>http://www.sciencedirect.com/science/book/9780857092373</v>
      </c>
    </row>
    <row r="48" spans="1:14" ht="14.25">
      <c r="A48" s="4">
        <v>491</v>
      </c>
      <c r="B48" s="5" t="s">
        <v>11</v>
      </c>
      <c r="C48" s="5" t="s">
        <v>162</v>
      </c>
      <c r="D48" s="13" t="s">
        <v>395</v>
      </c>
      <c r="E48" s="13" t="s">
        <v>396</v>
      </c>
      <c r="F48" s="16" t="s">
        <v>228</v>
      </c>
      <c r="G48" s="16" t="s">
        <v>291</v>
      </c>
      <c r="H48" s="18" t="s">
        <v>163</v>
      </c>
      <c r="I48" s="10">
        <v>2010</v>
      </c>
      <c r="J48" s="10">
        <v>4</v>
      </c>
      <c r="K48" s="5" t="s">
        <v>164</v>
      </c>
      <c r="L48" s="5" t="s">
        <v>165</v>
      </c>
      <c r="M48" s="10">
        <v>1</v>
      </c>
      <c r="N48" s="21" t="str">
        <f>HYPERLINK("http://www.sciencedirect.com/science/book/9780955251245")</f>
        <v>http://www.sciencedirect.com/science/book/9780955251245</v>
      </c>
    </row>
    <row r="49" spans="1:14" ht="14.25">
      <c r="A49" s="4">
        <v>492</v>
      </c>
      <c r="B49" s="5" t="s">
        <v>11</v>
      </c>
      <c r="C49" s="5" t="s">
        <v>12</v>
      </c>
      <c r="D49" s="13" t="s">
        <v>397</v>
      </c>
      <c r="E49" s="13" t="s">
        <v>398</v>
      </c>
      <c r="F49" s="16" t="s">
        <v>229</v>
      </c>
      <c r="G49" s="16" t="s">
        <v>292</v>
      </c>
      <c r="H49" s="18" t="s">
        <v>13</v>
      </c>
      <c r="I49" s="10">
        <v>2013</v>
      </c>
      <c r="J49" s="10">
        <v>1</v>
      </c>
      <c r="K49" s="5" t="s">
        <v>14</v>
      </c>
      <c r="L49" s="5" t="s">
        <v>76</v>
      </c>
      <c r="M49" s="10">
        <v>1</v>
      </c>
      <c r="N49" s="21" t="str">
        <f>HYPERLINK("http://www.sciencedirect.com/science/book/9781907568800")</f>
        <v>http://www.sciencedirect.com/science/book/9781907568800</v>
      </c>
    </row>
    <row r="50" spans="1:14" ht="14.25">
      <c r="A50" s="4">
        <v>493</v>
      </c>
      <c r="B50" s="5" t="s">
        <v>11</v>
      </c>
      <c r="C50" s="5" t="s">
        <v>166</v>
      </c>
      <c r="D50" s="13" t="s">
        <v>399</v>
      </c>
      <c r="E50" s="13" t="s">
        <v>400</v>
      </c>
      <c r="F50" s="16" t="s">
        <v>230</v>
      </c>
      <c r="G50" s="16" t="s">
        <v>293</v>
      </c>
      <c r="H50" s="18" t="s">
        <v>167</v>
      </c>
      <c r="I50" s="10">
        <v>2013</v>
      </c>
      <c r="J50" s="10">
        <v>1</v>
      </c>
      <c r="K50" s="5" t="s">
        <v>168</v>
      </c>
      <c r="L50" s="5" t="s">
        <v>76</v>
      </c>
      <c r="M50" s="10">
        <v>1</v>
      </c>
      <c r="N50" s="21" t="str">
        <f>HYPERLINK("http://www.sciencedirect.com/science/book/9780857092397")</f>
        <v>http://www.sciencedirect.com/science/book/9780857092397</v>
      </c>
    </row>
    <row r="51" spans="1:14" ht="14.25">
      <c r="A51" s="4">
        <v>494</v>
      </c>
      <c r="B51" s="5" t="s">
        <v>11</v>
      </c>
      <c r="C51" s="5" t="s">
        <v>80</v>
      </c>
      <c r="D51" s="13" t="s">
        <v>401</v>
      </c>
      <c r="E51" s="13" t="s">
        <v>402</v>
      </c>
      <c r="F51" s="16" t="s">
        <v>231</v>
      </c>
      <c r="G51" s="16" t="s">
        <v>294</v>
      </c>
      <c r="H51" s="18" t="s">
        <v>116</v>
      </c>
      <c r="I51" s="10">
        <v>2013</v>
      </c>
      <c r="J51" s="10">
        <v>1</v>
      </c>
      <c r="K51" s="5" t="s">
        <v>117</v>
      </c>
      <c r="L51" s="5" t="s">
        <v>76</v>
      </c>
      <c r="M51" s="10">
        <v>1</v>
      </c>
      <c r="N51" s="21" t="str">
        <f>HYPERLINK("http://www.sciencedirect.com/science/book/9781845695125")</f>
        <v>http://www.sciencedirect.com/science/book/9781845695125</v>
      </c>
    </row>
    <row r="52" spans="1:14" ht="14.25">
      <c r="A52" s="4">
        <v>495</v>
      </c>
      <c r="B52" s="5" t="s">
        <v>11</v>
      </c>
      <c r="C52" s="5" t="s">
        <v>95</v>
      </c>
      <c r="D52" s="13" t="s">
        <v>403</v>
      </c>
      <c r="E52" s="13" t="s">
        <v>404</v>
      </c>
      <c r="F52" s="16" t="s">
        <v>232</v>
      </c>
      <c r="G52" s="16" t="s">
        <v>295</v>
      </c>
      <c r="H52" s="18" t="s">
        <v>169</v>
      </c>
      <c r="I52" s="10">
        <v>2012</v>
      </c>
      <c r="J52" s="10">
        <v>1</v>
      </c>
      <c r="K52" s="5" t="s">
        <v>170</v>
      </c>
      <c r="L52" s="5" t="s">
        <v>76</v>
      </c>
      <c r="M52" s="10">
        <v>1</v>
      </c>
      <c r="N52" s="21" t="str">
        <f>HYPERLINK("http://www.sciencedirect.com/science/book/9780857090782")</f>
        <v>http://www.sciencedirect.com/science/book/9780857090782</v>
      </c>
    </row>
    <row r="53" spans="1:14" ht="14.25">
      <c r="A53" s="4">
        <v>496</v>
      </c>
      <c r="B53" s="5" t="s">
        <v>11</v>
      </c>
      <c r="C53" s="5" t="s">
        <v>80</v>
      </c>
      <c r="D53" s="13" t="s">
        <v>405</v>
      </c>
      <c r="E53" s="13" t="s">
        <v>406</v>
      </c>
      <c r="F53" s="16" t="s">
        <v>233</v>
      </c>
      <c r="G53" s="16" t="s">
        <v>296</v>
      </c>
      <c r="H53" s="18" t="s">
        <v>174</v>
      </c>
      <c r="I53" s="10">
        <v>2013</v>
      </c>
      <c r="J53" s="10">
        <v>1</v>
      </c>
      <c r="K53" s="5" t="s">
        <v>175</v>
      </c>
      <c r="L53" s="5" t="s">
        <v>76</v>
      </c>
      <c r="M53" s="10">
        <v>1</v>
      </c>
      <c r="N53" s="21" t="str">
        <f>HYPERLINK("http://www.sciencedirect.com/science/book/9780857092748")</f>
        <v>http://www.sciencedirect.com/science/book/9780857092748</v>
      </c>
    </row>
    <row r="54" spans="1:14" ht="14.25">
      <c r="A54" s="4">
        <v>497</v>
      </c>
      <c r="B54" s="5" t="s">
        <v>11</v>
      </c>
      <c r="C54" s="5" t="s">
        <v>28</v>
      </c>
      <c r="D54" s="13" t="s">
        <v>407</v>
      </c>
      <c r="E54" s="13" t="s">
        <v>408</v>
      </c>
      <c r="F54" s="16" t="s">
        <v>234</v>
      </c>
      <c r="G54" s="16" t="s">
        <v>297</v>
      </c>
      <c r="H54" s="18" t="s">
        <v>29</v>
      </c>
      <c r="I54" s="10">
        <v>2013</v>
      </c>
      <c r="J54" s="10">
        <v>1</v>
      </c>
      <c r="K54" s="5" t="s">
        <v>30</v>
      </c>
      <c r="L54" s="5" t="s">
        <v>76</v>
      </c>
      <c r="M54" s="10">
        <v>1</v>
      </c>
      <c r="N54" s="21" t="str">
        <f>HYPERLINK("http://www.sciencedirect.com/science/book/9781907568091")</f>
        <v>http://www.sciencedirect.com/science/book/9781907568091</v>
      </c>
    </row>
    <row r="55" spans="1:14" ht="14.25">
      <c r="A55" s="4">
        <v>498</v>
      </c>
      <c r="B55" s="5" t="s">
        <v>11</v>
      </c>
      <c r="C55" s="5" t="s">
        <v>159</v>
      </c>
      <c r="D55" s="13" t="s">
        <v>409</v>
      </c>
      <c r="E55" s="13" t="s">
        <v>410</v>
      </c>
      <c r="F55" s="16" t="s">
        <v>235</v>
      </c>
      <c r="G55" s="16" t="s">
        <v>298</v>
      </c>
      <c r="H55" s="18" t="s">
        <v>1</v>
      </c>
      <c r="I55" s="10">
        <v>2012</v>
      </c>
      <c r="J55" s="10">
        <v>1</v>
      </c>
      <c r="K55" s="5" t="s">
        <v>2</v>
      </c>
      <c r="L55" s="5" t="s">
        <v>76</v>
      </c>
      <c r="M55" s="10">
        <v>1</v>
      </c>
      <c r="N55" s="21" t="str">
        <f>HYPERLINK("http://www.sciencedirect.com/science/book/9781845699888")</f>
        <v>http://www.sciencedirect.com/science/book/9781845699888</v>
      </c>
    </row>
    <row r="56" spans="1:14" ht="14.25">
      <c r="A56" s="4">
        <v>499</v>
      </c>
      <c r="B56" s="5" t="s">
        <v>11</v>
      </c>
      <c r="C56" s="5" t="s">
        <v>159</v>
      </c>
      <c r="D56" s="13" t="s">
        <v>411</v>
      </c>
      <c r="E56" s="13" t="s">
        <v>412</v>
      </c>
      <c r="F56" s="16" t="s">
        <v>236</v>
      </c>
      <c r="G56" s="16" t="s">
        <v>299</v>
      </c>
      <c r="H56" s="18" t="s">
        <v>3</v>
      </c>
      <c r="I56" s="10">
        <v>2013</v>
      </c>
      <c r="J56" s="10">
        <v>1</v>
      </c>
      <c r="K56" s="5" t="s">
        <v>4</v>
      </c>
      <c r="L56" s="5" t="s">
        <v>76</v>
      </c>
      <c r="M56" s="10">
        <v>1</v>
      </c>
      <c r="N56" s="21" t="str">
        <f>HYPERLINK("http://www.sciencedirect.com/science/book/9780857092366")</f>
        <v>http://www.sciencedirect.com/science/book/9780857092366</v>
      </c>
    </row>
    <row r="57" spans="1:14" ht="14.25">
      <c r="A57" s="4">
        <v>500</v>
      </c>
      <c r="B57" s="5" t="s">
        <v>11</v>
      </c>
      <c r="C57" s="5" t="s">
        <v>37</v>
      </c>
      <c r="D57" s="13" t="s">
        <v>413</v>
      </c>
      <c r="E57" s="13" t="s">
        <v>414</v>
      </c>
      <c r="F57" s="16" t="s">
        <v>237</v>
      </c>
      <c r="G57" s="16" t="s">
        <v>300</v>
      </c>
      <c r="H57" s="18" t="s">
        <v>38</v>
      </c>
      <c r="I57" s="10">
        <v>2013</v>
      </c>
      <c r="J57" s="10">
        <v>1</v>
      </c>
      <c r="K57" s="5" t="s">
        <v>39</v>
      </c>
      <c r="L57" s="5" t="s">
        <v>76</v>
      </c>
      <c r="M57" s="10">
        <v>1</v>
      </c>
      <c r="N57" s="21" t="str">
        <f>HYPERLINK("http://www.sciencedirect.com/science/book/9781907568886")</f>
        <v>http://www.sciencedirect.com/science/book/9781907568886</v>
      </c>
    </row>
    <row r="58" spans="1:14" ht="14.25">
      <c r="A58" s="4">
        <v>667</v>
      </c>
      <c r="B58" s="8" t="s">
        <v>0</v>
      </c>
      <c r="C58" s="8" t="s">
        <v>22</v>
      </c>
      <c r="D58" s="14" t="s">
        <v>415</v>
      </c>
      <c r="E58" s="14" t="s">
        <v>416</v>
      </c>
      <c r="F58" s="17" t="s">
        <v>238</v>
      </c>
      <c r="G58" s="17" t="s">
        <v>301</v>
      </c>
      <c r="H58" s="19" t="s">
        <v>42</v>
      </c>
      <c r="I58" s="7">
        <v>2012</v>
      </c>
      <c r="J58" s="7">
        <v>1</v>
      </c>
      <c r="K58" s="8" t="s">
        <v>43</v>
      </c>
      <c r="L58" s="8" t="s">
        <v>75</v>
      </c>
      <c r="M58" s="7">
        <v>1</v>
      </c>
      <c r="N58" s="21" t="str">
        <f>HYPERLINK("http://www.sciencedirect.com/science/book/9781843345893")</f>
        <v>http://www.sciencedirect.com/science/book/9781843345893</v>
      </c>
    </row>
    <row r="59" spans="1:14" ht="14.25">
      <c r="A59" s="4">
        <v>668</v>
      </c>
      <c r="B59" s="8" t="s">
        <v>11</v>
      </c>
      <c r="C59" s="8" t="s">
        <v>44</v>
      </c>
      <c r="D59" s="14" t="s">
        <v>417</v>
      </c>
      <c r="E59" s="14" t="s">
        <v>418</v>
      </c>
      <c r="F59" s="17" t="s">
        <v>239</v>
      </c>
      <c r="G59" s="17" t="s">
        <v>302</v>
      </c>
      <c r="H59" s="19" t="s">
        <v>45</v>
      </c>
      <c r="I59" s="7">
        <v>2012</v>
      </c>
      <c r="J59" s="7">
        <v>1</v>
      </c>
      <c r="K59" s="8" t="s">
        <v>46</v>
      </c>
      <c r="L59" s="8" t="s">
        <v>76</v>
      </c>
      <c r="M59" s="7">
        <v>1</v>
      </c>
      <c r="N59" s="21" t="str">
        <f>HYPERLINK("http://www.sciencedirect.com/science/book/9781845695613")</f>
        <v>http://www.sciencedirect.com/science/book/9781845695613</v>
      </c>
    </row>
    <row r="60" spans="1:14" ht="14.25">
      <c r="A60" s="4">
        <v>669</v>
      </c>
      <c r="B60" s="8" t="s">
        <v>11</v>
      </c>
      <c r="C60" s="8" t="s">
        <v>113</v>
      </c>
      <c r="D60" s="14" t="s">
        <v>419</v>
      </c>
      <c r="E60" s="14" t="s">
        <v>420</v>
      </c>
      <c r="F60" s="17" t="s">
        <v>240</v>
      </c>
      <c r="G60" s="17" t="s">
        <v>303</v>
      </c>
      <c r="H60" s="19" t="s">
        <v>47</v>
      </c>
      <c r="I60" s="7">
        <v>2012</v>
      </c>
      <c r="J60" s="7">
        <v>1</v>
      </c>
      <c r="K60" s="8" t="s">
        <v>48</v>
      </c>
      <c r="L60" s="8" t="s">
        <v>76</v>
      </c>
      <c r="M60" s="7">
        <v>1</v>
      </c>
      <c r="N60" s="21" t="str">
        <f>HYPERLINK("http://www.sciencedirect.com/science/book/9781845697518")</f>
        <v>http://www.sciencedirect.com/science/book/9781845697518</v>
      </c>
    </row>
    <row r="61" spans="1:14" ht="14.25">
      <c r="A61" s="4">
        <v>670</v>
      </c>
      <c r="B61" s="8" t="s">
        <v>11</v>
      </c>
      <c r="C61" s="8" t="s">
        <v>49</v>
      </c>
      <c r="D61" s="14" t="s">
        <v>421</v>
      </c>
      <c r="E61" s="14" t="s">
        <v>422</v>
      </c>
      <c r="F61" s="17" t="s">
        <v>241</v>
      </c>
      <c r="G61" s="17" t="s">
        <v>304</v>
      </c>
      <c r="H61" s="19" t="s">
        <v>50</v>
      </c>
      <c r="I61" s="7">
        <v>2012</v>
      </c>
      <c r="J61" s="7">
        <v>1</v>
      </c>
      <c r="K61" s="8" t="s">
        <v>51</v>
      </c>
      <c r="L61" s="8" t="s">
        <v>76</v>
      </c>
      <c r="M61" s="7">
        <v>1</v>
      </c>
      <c r="N61" s="21" t="str">
        <f>HYPERLINK("http://www.sciencedirect.com/science/book/9780857092069")</f>
        <v>http://www.sciencedirect.com/science/book/9780857092069</v>
      </c>
    </row>
    <row r="62" spans="1:14" ht="14.25">
      <c r="A62" s="4">
        <v>671</v>
      </c>
      <c r="B62" s="8" t="s">
        <v>11</v>
      </c>
      <c r="C62" s="8" t="s">
        <v>159</v>
      </c>
      <c r="D62" s="14" t="s">
        <v>423</v>
      </c>
      <c r="E62" s="14" t="s">
        <v>424</v>
      </c>
      <c r="F62" s="17" t="s">
        <v>242</v>
      </c>
      <c r="G62" s="17" t="s">
        <v>305</v>
      </c>
      <c r="H62" s="19" t="s">
        <v>52</v>
      </c>
      <c r="I62" s="7">
        <v>2012</v>
      </c>
      <c r="J62" s="7">
        <v>1</v>
      </c>
      <c r="K62" s="8" t="s">
        <v>53</v>
      </c>
      <c r="L62" s="8" t="s">
        <v>76</v>
      </c>
      <c r="M62" s="7">
        <v>1</v>
      </c>
      <c r="N62" s="21" t="str">
        <f>HYPERLINK("http://www.sciencedirect.com/science/book/9780857095114")</f>
        <v>http://www.sciencedirect.com/science/book/9780857095114</v>
      </c>
    </row>
    <row r="63" spans="1:14" ht="14.25">
      <c r="A63" s="4">
        <v>672</v>
      </c>
      <c r="B63" s="8" t="s">
        <v>11</v>
      </c>
      <c r="C63" s="8" t="s">
        <v>44</v>
      </c>
      <c r="D63" s="14" t="s">
        <v>425</v>
      </c>
      <c r="E63" s="14" t="s">
        <v>426</v>
      </c>
      <c r="F63" s="17" t="s">
        <v>243</v>
      </c>
      <c r="G63" s="17" t="s">
        <v>306</v>
      </c>
      <c r="H63" s="19" t="s">
        <v>54</v>
      </c>
      <c r="I63" s="7">
        <v>2012</v>
      </c>
      <c r="J63" s="7">
        <v>1</v>
      </c>
      <c r="K63" s="8" t="s">
        <v>55</v>
      </c>
      <c r="L63" s="8" t="s">
        <v>76</v>
      </c>
      <c r="M63" s="7">
        <v>1</v>
      </c>
      <c r="N63" s="21" t="str">
        <f>HYPERLINK("http://www.sciencedirect.com/science/book/9781845699826")</f>
        <v>http://www.sciencedirect.com/science/book/9781845699826</v>
      </c>
    </row>
    <row r="64" spans="1:14" ht="14.25">
      <c r="A64" s="4">
        <v>673</v>
      </c>
      <c r="B64" s="8" t="s">
        <v>11</v>
      </c>
      <c r="C64" s="8" t="s">
        <v>56</v>
      </c>
      <c r="D64" s="14" t="s">
        <v>427</v>
      </c>
      <c r="E64" s="14" t="s">
        <v>428</v>
      </c>
      <c r="F64" s="17" t="s">
        <v>244</v>
      </c>
      <c r="G64" s="17" t="s">
        <v>307</v>
      </c>
      <c r="H64" s="19" t="s">
        <v>57</v>
      </c>
      <c r="I64" s="7">
        <v>2012</v>
      </c>
      <c r="J64" s="7">
        <v>1</v>
      </c>
      <c r="K64" s="8" t="s">
        <v>58</v>
      </c>
      <c r="L64" s="8" t="s">
        <v>76</v>
      </c>
      <c r="M64" s="7">
        <v>1</v>
      </c>
      <c r="N64" s="21" t="str">
        <f>HYPERLINK("http://www.sciencedirect.com/science/book/9781845695385")</f>
        <v>http://www.sciencedirect.com/science/book/9781845695385</v>
      </c>
    </row>
  </sheetData>
  <sheetProtection/>
  <autoFilter ref="A1:N64"/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 alignWithMargins="0">
    <oddHeader>&amp;L附件二：電子書清單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blake</cp:lastModifiedBy>
  <dcterms:created xsi:type="dcterms:W3CDTF">2014-07-17T00:51:48Z</dcterms:created>
  <dcterms:modified xsi:type="dcterms:W3CDTF">2014-11-26T16:19:41Z</dcterms:modified>
  <cp:category/>
  <cp:version/>
  <cp:contentType/>
  <cp:contentStatus/>
</cp:coreProperties>
</file>